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Лист1!$9:$13</definedName>
    <definedName name="_xlnm.Print_Area" localSheetId="0">Лист1!$A$1:$Y$86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2" i="1" l="1"/>
  <c r="M32" i="1"/>
  <c r="N32" i="1"/>
  <c r="O32" i="1"/>
  <c r="P32" i="1"/>
  <c r="L31" i="1"/>
  <c r="M31" i="1"/>
  <c r="N31" i="1"/>
  <c r="O31" i="1"/>
  <c r="P31" i="1"/>
  <c r="L30" i="1"/>
  <c r="M30" i="1"/>
  <c r="N30" i="1"/>
  <c r="O30" i="1"/>
  <c r="P30" i="1"/>
  <c r="K31" i="1"/>
  <c r="K32" i="1"/>
  <c r="K30" i="1"/>
  <c r="J52" i="1" l="1"/>
  <c r="J51" i="1"/>
  <c r="J50" i="1"/>
  <c r="P49" i="1"/>
  <c r="O49" i="1"/>
  <c r="N49" i="1"/>
  <c r="M49" i="1"/>
  <c r="L49" i="1"/>
  <c r="K49" i="1"/>
  <c r="J49" i="1" s="1"/>
  <c r="M45" i="1" l="1"/>
  <c r="N45" i="1"/>
  <c r="O45" i="1"/>
  <c r="P45" i="1"/>
  <c r="M53" i="1" l="1"/>
  <c r="N53" i="1"/>
  <c r="O53" i="1"/>
  <c r="P53" i="1"/>
  <c r="J48" i="1"/>
  <c r="J47" i="1"/>
  <c r="J46" i="1"/>
  <c r="L45" i="1"/>
  <c r="K45" i="1"/>
  <c r="J45" i="1" s="1"/>
  <c r="L61" i="1" l="1"/>
  <c r="M61" i="1"/>
  <c r="N61" i="1"/>
  <c r="O61" i="1"/>
  <c r="P61" i="1"/>
  <c r="L60" i="1"/>
  <c r="M60" i="1"/>
  <c r="N60" i="1"/>
  <c r="O60" i="1"/>
  <c r="P60" i="1"/>
  <c r="K60" i="1"/>
  <c r="K61" i="1"/>
  <c r="L59" i="1"/>
  <c r="M59" i="1"/>
  <c r="N59" i="1"/>
  <c r="O59" i="1"/>
  <c r="P59" i="1"/>
  <c r="K59" i="1"/>
  <c r="J73" i="1"/>
  <c r="J72" i="1"/>
  <c r="J71" i="1"/>
  <c r="P70" i="1"/>
  <c r="O70" i="1"/>
  <c r="N70" i="1"/>
  <c r="M70" i="1"/>
  <c r="L70" i="1"/>
  <c r="K70" i="1"/>
  <c r="J70" i="1" l="1"/>
  <c r="M33" i="1"/>
  <c r="L53" i="1" l="1"/>
  <c r="L33" i="1"/>
  <c r="J69" i="1" l="1"/>
  <c r="J68" i="1"/>
  <c r="J67" i="1"/>
  <c r="P66" i="1"/>
  <c r="O66" i="1"/>
  <c r="N66" i="1"/>
  <c r="M66" i="1"/>
  <c r="L66" i="1"/>
  <c r="K66" i="1"/>
  <c r="J66" i="1" l="1"/>
  <c r="K53" i="1"/>
  <c r="J54" i="1"/>
  <c r="J55" i="1"/>
  <c r="J56" i="1"/>
  <c r="J53" i="1" l="1"/>
  <c r="L41" i="1" l="1"/>
  <c r="M41" i="1"/>
  <c r="N41" i="1"/>
  <c r="O41" i="1"/>
  <c r="P41" i="1"/>
  <c r="K41" i="1"/>
  <c r="J43" i="1"/>
  <c r="J44" i="1"/>
  <c r="J42" i="1"/>
  <c r="J41" i="1" l="1"/>
  <c r="O58" i="1"/>
  <c r="K58" i="1"/>
  <c r="L29" i="1"/>
  <c r="L17" i="1"/>
  <c r="M17" i="1"/>
  <c r="M84" i="1" s="1"/>
  <c r="N17" i="1"/>
  <c r="O17" i="1"/>
  <c r="O84" i="1" s="1"/>
  <c r="P17" i="1"/>
  <c r="P84" i="1" s="1"/>
  <c r="K17" i="1"/>
  <c r="L19" i="1"/>
  <c r="L86" i="1" s="1"/>
  <c r="M19" i="1"/>
  <c r="M86" i="1" s="1"/>
  <c r="N19" i="1"/>
  <c r="O19" i="1"/>
  <c r="O86" i="1" s="1"/>
  <c r="P19" i="1"/>
  <c r="K19" i="1"/>
  <c r="L79" i="1"/>
  <c r="M79" i="1"/>
  <c r="N79" i="1"/>
  <c r="O79" i="1"/>
  <c r="P79" i="1"/>
  <c r="K79" i="1"/>
  <c r="L74" i="1"/>
  <c r="M74" i="1"/>
  <c r="N74" i="1"/>
  <c r="O74" i="1"/>
  <c r="P74" i="1"/>
  <c r="K74" i="1"/>
  <c r="L62" i="1"/>
  <c r="M62" i="1"/>
  <c r="N62" i="1"/>
  <c r="O62" i="1"/>
  <c r="P62" i="1"/>
  <c r="K62" i="1"/>
  <c r="L37" i="1"/>
  <c r="M37" i="1"/>
  <c r="N37" i="1"/>
  <c r="O37" i="1"/>
  <c r="P37" i="1"/>
  <c r="K37" i="1"/>
  <c r="N33" i="1"/>
  <c r="O33" i="1"/>
  <c r="P33" i="1"/>
  <c r="K33" i="1"/>
  <c r="L24" i="1"/>
  <c r="M24" i="1"/>
  <c r="N24" i="1"/>
  <c r="O24" i="1"/>
  <c r="P24" i="1"/>
  <c r="K24" i="1"/>
  <c r="P22" i="1"/>
  <c r="P18" i="1" s="1"/>
  <c r="P85" i="1" s="1"/>
  <c r="J80" i="1"/>
  <c r="J81" i="1"/>
  <c r="J82" i="1"/>
  <c r="J63" i="1"/>
  <c r="J64" i="1"/>
  <c r="J65" i="1"/>
  <c r="J75" i="1"/>
  <c r="J76" i="1"/>
  <c r="J77" i="1"/>
  <c r="J34" i="1"/>
  <c r="J35" i="1"/>
  <c r="J36" i="1"/>
  <c r="J38" i="1"/>
  <c r="J39" i="1"/>
  <c r="J40" i="1"/>
  <c r="J21" i="1"/>
  <c r="J23" i="1"/>
  <c r="J25" i="1"/>
  <c r="J26" i="1"/>
  <c r="J27" i="1"/>
  <c r="J62" i="1" l="1"/>
  <c r="N86" i="1"/>
  <c r="J74" i="1"/>
  <c r="M58" i="1"/>
  <c r="N58" i="1"/>
  <c r="P58" i="1"/>
  <c r="J19" i="1"/>
  <c r="M29" i="1"/>
  <c r="P16" i="1"/>
  <c r="J17" i="1"/>
  <c r="J60" i="1"/>
  <c r="O22" i="1"/>
  <c r="O29" i="1"/>
  <c r="K84" i="1"/>
  <c r="P86" i="1"/>
  <c r="P83" i="1" s="1"/>
  <c r="J33" i="1"/>
  <c r="J30" i="1"/>
  <c r="L58" i="1"/>
  <c r="N84" i="1"/>
  <c r="P20" i="1"/>
  <c r="L84" i="1"/>
  <c r="J61" i="1"/>
  <c r="K86" i="1"/>
  <c r="J31" i="1"/>
  <c r="K29" i="1"/>
  <c r="J59" i="1"/>
  <c r="J32" i="1"/>
  <c r="P29" i="1"/>
  <c r="N29" i="1"/>
  <c r="J79" i="1"/>
  <c r="J37" i="1"/>
  <c r="J24" i="1"/>
  <c r="E32" i="2"/>
  <c r="G20" i="2"/>
  <c r="H20" i="2"/>
  <c r="I20" i="2"/>
  <c r="J20" i="2"/>
  <c r="F20" i="2"/>
  <c r="J58" i="1" l="1"/>
  <c r="J84" i="1"/>
  <c r="N22" i="1"/>
  <c r="O18" i="1"/>
  <c r="O20" i="1"/>
  <c r="J86" i="1"/>
  <c r="J29" i="1"/>
  <c r="O16" i="1" l="1"/>
  <c r="O85" i="1"/>
  <c r="O83" i="1" s="1"/>
  <c r="M22" i="1"/>
  <c r="N18" i="1"/>
  <c r="N20" i="1"/>
  <c r="N16" i="1" l="1"/>
  <c r="N85" i="1"/>
  <c r="N83" i="1" s="1"/>
  <c r="L22" i="1"/>
  <c r="M18" i="1"/>
  <c r="M20" i="1"/>
  <c r="M16" i="1" l="1"/>
  <c r="M85" i="1"/>
  <c r="M83" i="1" s="1"/>
  <c r="K22" i="1"/>
  <c r="L18" i="1"/>
  <c r="L20" i="1"/>
  <c r="L16" i="1" l="1"/>
  <c r="L85" i="1"/>
  <c r="L83" i="1" s="1"/>
  <c r="K18" i="1"/>
  <c r="J22" i="1"/>
  <c r="K20" i="1"/>
  <c r="J20" i="1" s="1"/>
  <c r="J18" i="1" l="1"/>
  <c r="K16" i="1"/>
  <c r="J16" i="1" s="1"/>
  <c r="K85" i="1"/>
  <c r="J85" i="1" l="1"/>
  <c r="K83" i="1"/>
  <c r="J83" i="1" s="1"/>
</calcChain>
</file>

<file path=xl/sharedStrings.xml><?xml version="1.0" encoding="utf-8"?>
<sst xmlns="http://schemas.openxmlformats.org/spreadsheetml/2006/main" count="308" uniqueCount="89">
  <si>
    <t>№ п/п</t>
  </si>
  <si>
    <t>с (год)</t>
  </si>
  <si>
    <t>по (год)</t>
  </si>
  <si>
    <t>единица измерения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</si>
  <si>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</si>
  <si>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</si>
  <si>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</si>
  <si>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</si>
  <si>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</si>
  <si>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</si>
  <si>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Объем финансирования мероприятий  ПП (рублей)</t>
  </si>
  <si>
    <t>1.2.</t>
  </si>
  <si>
    <t>стало</t>
  </si>
  <si>
    <t>было</t>
  </si>
  <si>
    <t>1.1.</t>
  </si>
  <si>
    <t>областной бюджет</t>
  </si>
  <si>
    <t>городской бюджет</t>
  </si>
  <si>
    <t>3.</t>
  </si>
  <si>
    <t>4.</t>
  </si>
  <si>
    <t>Ннаименование мероприятия ПП</t>
  </si>
  <si>
    <t>Срок  реализации мероприятия ПП</t>
  </si>
  <si>
    <t>Источники финансирования</t>
  </si>
  <si>
    <t>Всего</t>
  </si>
  <si>
    <t>Наименование</t>
  </si>
  <si>
    <t>Значение</t>
  </si>
  <si>
    <t>Коды классификации расходов</t>
  </si>
  <si>
    <t>Раздел</t>
  </si>
  <si>
    <t>Подраздел</t>
  </si>
  <si>
    <t xml:space="preserve">Главный распорядитель бюджетных средств </t>
  </si>
  <si>
    <t>Администрация КМР</t>
  </si>
  <si>
    <t>Таблица 7.6.4</t>
  </si>
  <si>
    <t>МЕРОПРИЯТИЯ  ПОДПРОГРАММЫ 6 МУНИЦИПАЛЬНОЙ ПРОГРАММЫ</t>
  </si>
  <si>
    <t>2020 год</t>
  </si>
  <si>
    <t>2021 год</t>
  </si>
  <si>
    <t>2022 год</t>
  </si>
  <si>
    <t>2023 год</t>
  </si>
  <si>
    <t>2024 год</t>
  </si>
  <si>
    <t>2025 год</t>
  </si>
  <si>
    <t>федеральный бюджет</t>
  </si>
  <si>
    <t>Код основного мероприятия целевой статьи расходов</t>
  </si>
  <si>
    <t>Задача 1 муниципальной подпрограммы - Оказание поддержки социально-незащищенных семей по газификации жилищного фонда и строительство объектов газовой инфраструктуры</t>
  </si>
  <si>
    <t>Задача 2 муниципальной подпрограммы - Развитие жилищного строительства многоквартирного жилого фонда  и оказание содействия строительству жилья эконом класса в микрорайонах комплексной жилой застройки путем строительства объектов инженерной инфраструктуры</t>
  </si>
  <si>
    <t>Количество новых подключенных абонентов к системе газоснабжения</t>
  </si>
  <si>
    <t>2.1.</t>
  </si>
  <si>
    <t>кв.м.</t>
  </si>
  <si>
    <t>Строительство и ввод в эксплуатацию жилья</t>
  </si>
  <si>
    <t>км</t>
  </si>
  <si>
    <t>Строительство водоводов</t>
  </si>
  <si>
    <t>мероприятие 1 ОМ 1 ПП  - Поддержка социально незащищенных семей по газификации жилого фонда</t>
  </si>
  <si>
    <t>2.2.</t>
  </si>
  <si>
    <t>мероприятие 2 ОМ 2 ПП  - Предоставление молодым семьям социальных выплат на приобретение или строительство жилья, в том числе на уплату первоначального взноса при получении жилищного кредита, в том числе ипотечного, или жилищного займа на приобретение жилого помещения или строительство индивидуального жилого дома</t>
  </si>
  <si>
    <t>3.1.</t>
  </si>
  <si>
    <t>мероприятие 1 ОМ 2 ПП  -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</si>
  <si>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мероприятие 1 ОМ 3 ПП  - Строительство водоводов в г.Калачинске Омской области</t>
  </si>
  <si>
    <t>3.2.</t>
  </si>
  <si>
    <t>мероприятие 2 ОМ 3 ПП  - Реализация прочих мероприятий</t>
  </si>
  <si>
    <t>Основное мероприятие 2 ПП - Развитие жилищного строительства</t>
  </si>
  <si>
    <t>Основное мероприятие 1 ПП - Газификация</t>
  </si>
  <si>
    <t>Основное мероприятие 3 ПП - Модернизация системы водоснабжения Калачинского городского поселения</t>
  </si>
  <si>
    <t>Основное мероприятие 4 ПП - Реализация регионального проекта «Чистая вода», направленного на достижение целей федерального проекта «Чистая вода»</t>
  </si>
  <si>
    <t>Цель муниципальной подпрограммы - Повышение качества предоставления жилищно-коммунальных услуг и улучшение качества проживания населения</t>
  </si>
  <si>
    <t>Задача 3 муниципальной подпрограммы - Повышение уровня обеспеченности и качества предоставляемых жилищно-коммунальных услуг</t>
  </si>
  <si>
    <t>Задача 4 муниципальной подпрограммы - Достижение целевых показателей национального проекта "Экология"</t>
  </si>
  <si>
    <t>ед.</t>
  </si>
  <si>
    <t>Приложение к Подпрограмме "Развитие жилищно-коммунального комплекса, обеспечение энергетической эффективности в Калачинском городском поселении" муниципальной программы Калачинского городского поселения Калачинского района Омской области "Развитие экономического потенциала и реализация вопросов местного значения Калачинского городского поселения на 2020-2025 годы"</t>
  </si>
  <si>
    <t>2.3.</t>
  </si>
  <si>
    <t>мероприятие 3 ОМ 2 ПП - Передоставление молодым семьям - участникам подпрограммы при рождении (усыновлении) одного ребенка дополнительной социальной выплаты в размере не менее чем 5 процентов расчетной (средней) стоимости жилья</t>
  </si>
  <si>
    <t>Количество молодых семей получивших дополнительную социальную выплату при рождении (усыновлении) одного ребенка</t>
  </si>
  <si>
    <t>Количество молодых семей получивших социальную выплату</t>
  </si>
  <si>
    <t>семей</t>
  </si>
  <si>
    <t>мероприятие 2 ОМ 1 ПП  - Строительство блочно-модульной котельной ул.Железнодорожная г.Калачинске</t>
  </si>
  <si>
    <t>2.4.</t>
  </si>
  <si>
    <t>Общая площадь аварийного жилищного фонда, расселенного в пределах объема бюджетных средств, выделенных на данные цели в соответствующем году</t>
  </si>
  <si>
    <t>3.3.</t>
  </si>
  <si>
    <t xml:space="preserve">мероприятие 3 ОМ 3 ПП  - Строительство водопроводных сетей микрорайона Солнечный г.Калачинск </t>
  </si>
  <si>
    <t>Общая протяженность трассы водопровода</t>
  </si>
  <si>
    <t>мероприятие 4 ОМ 2 ПП - Обеспечение расходов на оплату разницы стоимости 1 кв.м., возникающих при реализации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</si>
  <si>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3.4.</t>
  </si>
  <si>
    <t xml:space="preserve">мероприятие 4 ОМ 3 ПП  - Приобретение технологического оборудования водохозяйственного назначения в г. Калачинк  </t>
  </si>
  <si>
    <t>Количество приобретенного оборудования</t>
  </si>
  <si>
    <t>шт.</t>
  </si>
  <si>
    <t>мероприятие 5 ОМ 2 ПП - Приобретение жилых помещений фонда социального использования</t>
  </si>
  <si>
    <t>ед</t>
  </si>
  <si>
    <t xml:space="preserve">Приобретение жилых помещений </t>
  </si>
  <si>
    <t>2.5.</t>
  </si>
  <si>
    <t>2.6.</t>
  </si>
  <si>
    <t>мероприятие 6 ОМ 2 ПП -  Устранение дефектов домов, участвующих в программе по переселению граждан из аварийного жилищного фонда</t>
  </si>
  <si>
    <t>Количество жилых блоков</t>
  </si>
  <si>
    <t xml:space="preserve">Приложение №2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</si>
</sst>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/>
    <xf numFmtId="2" fontId="3" fillId="2" borderId="1" xfId="0" applyNumberFormat="1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2" fontId="3" fillId="2" borderId="3" xfId="0" applyNumberFormat="1" applyFont="1" applyFill="1" applyBorder="1" applyAlignment="1">
      <alignment horizontal="center" vertical="center"/>
    </xf>
    <xf numFmtId="0" fontId="3" fillId="2" borderId="0" xfId="0" applyFont="1" applyFill="1"/>
    <xf numFmtId="0" fontId="4" fillId="2" borderId="0" xfId="0" applyFont="1" applyFill="1"/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/>
    </xf>
    <xf numFmtId="2" fontId="4" fillId="2" borderId="0" xfId="0" applyNumberFormat="1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16" fontId="3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2" borderId="1" xfId="0" applyFont="1" applyFill="1" applyBorder="1" applyAlignment="1">
      <alignment horizontal="center" vertical="center" textRotation="90"/>
    </xf>
    <xf numFmtId="0" fontId="3" fillId="2" borderId="4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5"/>
  <sheetViews>
    <sheetView tabSelected="1" zoomScale="70" zoomScaleNormal="70" zoomScaleSheetLayoutView="70" workbookViewId="0">
      <selection activeCell="L12" sqref="L12"/>
    </sheetView>
  </sheetViews>
  <sheetFormatPr defaultColWidth="9.140625" defaultRowHeight="15" x14ac:dyDescent="0.25"/>
  <cols>
    <col min="1" max="1" width="10.7109375" style="7" bestFit="1" customWidth="1"/>
    <col min="2" max="2" width="36.28515625" style="7" customWidth="1"/>
    <col min="3" max="4" width="9.140625" style="7"/>
    <col min="5" max="5" width="16.5703125" style="7" customWidth="1"/>
    <col min="6" max="6" width="9.140625" style="7"/>
    <col min="7" max="7" width="12.140625" style="7" customWidth="1"/>
    <col min="8" max="8" width="13.5703125" style="7" customWidth="1"/>
    <col min="9" max="9" width="16.85546875" style="7" customWidth="1"/>
    <col min="10" max="10" width="15.85546875" style="7" customWidth="1"/>
    <col min="11" max="11" width="12.7109375" style="7" bestFit="1" customWidth="1"/>
    <col min="12" max="12" width="14.140625" style="7" customWidth="1"/>
    <col min="13" max="13" width="12.7109375" style="7" customWidth="1"/>
    <col min="14" max="14" width="13.85546875" style="7" customWidth="1"/>
    <col min="15" max="15" width="13.28515625" style="7" customWidth="1"/>
    <col min="16" max="16" width="13.7109375" style="7" customWidth="1"/>
    <col min="17" max="17" width="32" style="7" customWidth="1"/>
    <col min="18" max="18" width="10.5703125" style="7" customWidth="1"/>
    <col min="19" max="16384" width="9.140625" style="7"/>
  </cols>
  <sheetData>
    <row r="1" spans="1:25" x14ac:dyDescent="0.25">
      <c r="A1" s="6"/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38" t="s">
        <v>88</v>
      </c>
      <c r="T1" s="38"/>
      <c r="U1" s="38"/>
      <c r="V1" s="38"/>
      <c r="W1" s="38"/>
      <c r="X1" s="38"/>
      <c r="Y1" s="38"/>
    </row>
    <row r="2" spans="1:25" ht="15" customHeight="1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39" t="s">
        <v>64</v>
      </c>
      <c r="T2" s="39"/>
      <c r="U2" s="39"/>
      <c r="V2" s="39"/>
      <c r="W2" s="39"/>
      <c r="X2" s="39"/>
      <c r="Y2" s="39"/>
    </row>
    <row r="3" spans="1:25" ht="23.25" customHeight="1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39"/>
      <c r="T3" s="39"/>
      <c r="U3" s="39"/>
      <c r="V3" s="39"/>
      <c r="W3" s="39"/>
      <c r="X3" s="39"/>
      <c r="Y3" s="39"/>
    </row>
    <row r="4" spans="1:25" ht="23.25" customHeight="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39"/>
      <c r="T4" s="39"/>
      <c r="U4" s="39"/>
      <c r="V4" s="39"/>
      <c r="W4" s="39"/>
      <c r="X4" s="39"/>
      <c r="Y4" s="39"/>
    </row>
    <row r="5" spans="1:25" ht="48.75" customHeigh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39"/>
      <c r="T5" s="39"/>
      <c r="U5" s="39"/>
      <c r="V5" s="39"/>
      <c r="W5" s="39"/>
      <c r="X5" s="39"/>
      <c r="Y5" s="39"/>
    </row>
    <row r="6" spans="1:25" x14ac:dyDescent="0.25">
      <c r="A6" s="31" t="s">
        <v>30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</row>
    <row r="7" spans="1:25" x14ac:dyDescent="0.25">
      <c r="A7" s="36" t="s">
        <v>31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</row>
    <row r="8" spans="1:25" x14ac:dyDescent="0.25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</row>
    <row r="9" spans="1:25" ht="29.45" customHeight="1" x14ac:dyDescent="0.25">
      <c r="A9" s="16" t="s">
        <v>0</v>
      </c>
      <c r="B9" s="16" t="s">
        <v>19</v>
      </c>
      <c r="C9" s="17" t="s">
        <v>20</v>
      </c>
      <c r="D9" s="17"/>
      <c r="E9" s="17" t="s">
        <v>28</v>
      </c>
      <c r="F9" s="16" t="s">
        <v>10</v>
      </c>
      <c r="G9" s="16"/>
      <c r="H9" s="16"/>
      <c r="I9" s="16"/>
      <c r="J9" s="16"/>
      <c r="K9" s="16"/>
      <c r="L9" s="16"/>
      <c r="M9" s="16"/>
      <c r="N9" s="16"/>
      <c r="O9" s="16"/>
      <c r="P9" s="16"/>
      <c r="Q9" s="16" t="s">
        <v>9</v>
      </c>
      <c r="R9" s="16"/>
      <c r="S9" s="16"/>
      <c r="T9" s="16"/>
      <c r="U9" s="16"/>
      <c r="V9" s="16"/>
      <c r="W9" s="16"/>
      <c r="X9" s="16"/>
      <c r="Y9" s="16"/>
    </row>
    <row r="10" spans="1:25" ht="42" customHeight="1" x14ac:dyDescent="0.25">
      <c r="A10" s="16"/>
      <c r="B10" s="16"/>
      <c r="C10" s="17"/>
      <c r="D10" s="17"/>
      <c r="E10" s="17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 t="s">
        <v>23</v>
      </c>
      <c r="R10" s="32" t="s">
        <v>3</v>
      </c>
      <c r="S10" s="16" t="s">
        <v>24</v>
      </c>
      <c r="T10" s="16"/>
      <c r="U10" s="16"/>
      <c r="V10" s="16"/>
      <c r="W10" s="16"/>
      <c r="X10" s="16"/>
      <c r="Y10" s="16"/>
    </row>
    <row r="11" spans="1:25" ht="61.15" customHeight="1" x14ac:dyDescent="0.25">
      <c r="A11" s="16"/>
      <c r="B11" s="16"/>
      <c r="C11" s="17"/>
      <c r="D11" s="17"/>
      <c r="E11" s="17"/>
      <c r="F11" s="33" t="s">
        <v>25</v>
      </c>
      <c r="G11" s="34"/>
      <c r="H11" s="35"/>
      <c r="I11" s="17" t="s">
        <v>21</v>
      </c>
      <c r="J11" s="16" t="s">
        <v>22</v>
      </c>
      <c r="K11" s="16" t="s">
        <v>6</v>
      </c>
      <c r="L11" s="16"/>
      <c r="M11" s="16"/>
      <c r="N11" s="16"/>
      <c r="O11" s="16"/>
      <c r="P11" s="16"/>
      <c r="Q11" s="16"/>
      <c r="R11" s="32"/>
      <c r="S11" s="16" t="s">
        <v>22</v>
      </c>
      <c r="T11" s="16" t="s">
        <v>7</v>
      </c>
      <c r="U11" s="16"/>
      <c r="V11" s="16"/>
      <c r="W11" s="16"/>
      <c r="X11" s="16"/>
      <c r="Y11" s="16"/>
    </row>
    <row r="12" spans="1:25" ht="93" customHeight="1" x14ac:dyDescent="0.25">
      <c r="A12" s="16"/>
      <c r="B12" s="16"/>
      <c r="C12" s="13" t="s">
        <v>1</v>
      </c>
      <c r="D12" s="13" t="s">
        <v>2</v>
      </c>
      <c r="E12" s="17"/>
      <c r="F12" s="13" t="s">
        <v>26</v>
      </c>
      <c r="G12" s="13" t="s">
        <v>27</v>
      </c>
      <c r="H12" s="14" t="s">
        <v>39</v>
      </c>
      <c r="I12" s="17"/>
      <c r="J12" s="16"/>
      <c r="K12" s="13" t="s">
        <v>32</v>
      </c>
      <c r="L12" s="13" t="s">
        <v>33</v>
      </c>
      <c r="M12" s="13" t="s">
        <v>34</v>
      </c>
      <c r="N12" s="13" t="s">
        <v>35</v>
      </c>
      <c r="O12" s="13" t="s">
        <v>36</v>
      </c>
      <c r="P12" s="13" t="s">
        <v>37</v>
      </c>
      <c r="Q12" s="16"/>
      <c r="R12" s="32"/>
      <c r="S12" s="16"/>
      <c r="T12" s="13" t="s">
        <v>32</v>
      </c>
      <c r="U12" s="13" t="s">
        <v>33</v>
      </c>
      <c r="V12" s="13" t="s">
        <v>34</v>
      </c>
      <c r="W12" s="13" t="s">
        <v>35</v>
      </c>
      <c r="X12" s="13" t="s">
        <v>36</v>
      </c>
      <c r="Y12" s="13" t="s">
        <v>37</v>
      </c>
    </row>
    <row r="13" spans="1:25" ht="17.25" customHeight="1" x14ac:dyDescent="0.25">
      <c r="A13" s="13">
        <v>1</v>
      </c>
      <c r="B13" s="13">
        <v>2</v>
      </c>
      <c r="C13" s="13">
        <v>3</v>
      </c>
      <c r="D13" s="13">
        <v>4</v>
      </c>
      <c r="E13" s="13">
        <v>5</v>
      </c>
      <c r="F13" s="13">
        <v>6</v>
      </c>
      <c r="G13" s="13">
        <v>7</v>
      </c>
      <c r="H13" s="13">
        <v>8</v>
      </c>
      <c r="I13" s="13">
        <v>9</v>
      </c>
      <c r="J13" s="13">
        <v>10</v>
      </c>
      <c r="K13" s="13">
        <v>11</v>
      </c>
      <c r="L13" s="13">
        <v>12</v>
      </c>
      <c r="M13" s="13">
        <v>13</v>
      </c>
      <c r="N13" s="13">
        <v>14</v>
      </c>
      <c r="O13" s="13">
        <v>15</v>
      </c>
      <c r="P13" s="13">
        <v>16</v>
      </c>
      <c r="Q13" s="13">
        <v>17</v>
      </c>
      <c r="R13" s="13">
        <v>18</v>
      </c>
      <c r="S13" s="13">
        <v>19</v>
      </c>
      <c r="T13" s="13">
        <v>20</v>
      </c>
      <c r="U13" s="13">
        <v>21</v>
      </c>
      <c r="V13" s="13">
        <v>22</v>
      </c>
      <c r="W13" s="13">
        <v>23</v>
      </c>
      <c r="X13" s="13">
        <v>24</v>
      </c>
      <c r="Y13" s="13">
        <v>25</v>
      </c>
    </row>
    <row r="14" spans="1:25" ht="18" customHeight="1" x14ac:dyDescent="0.25">
      <c r="A14" s="24" t="s">
        <v>60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6"/>
    </row>
    <row r="15" spans="1:25" ht="18" customHeight="1" x14ac:dyDescent="0.25">
      <c r="A15" s="24" t="s">
        <v>40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6"/>
    </row>
    <row r="16" spans="1:25" ht="25.5" customHeight="1" x14ac:dyDescent="0.25">
      <c r="A16" s="18">
        <v>1</v>
      </c>
      <c r="B16" s="19" t="s">
        <v>57</v>
      </c>
      <c r="C16" s="18">
        <v>2020</v>
      </c>
      <c r="D16" s="18">
        <v>2025</v>
      </c>
      <c r="E16" s="19" t="s">
        <v>29</v>
      </c>
      <c r="F16" s="21" t="s">
        <v>5</v>
      </c>
      <c r="G16" s="21" t="s">
        <v>5</v>
      </c>
      <c r="H16" s="21" t="s">
        <v>5</v>
      </c>
      <c r="I16" s="15" t="s">
        <v>4</v>
      </c>
      <c r="J16" s="3">
        <f>SUM(K16:P16)</f>
        <v>1350057.8599999999</v>
      </c>
      <c r="K16" s="3">
        <f>K17+K18+K19</f>
        <v>930057.86</v>
      </c>
      <c r="L16" s="3">
        <f t="shared" ref="L16:P16" si="0">L17+L18+L19</f>
        <v>100000</v>
      </c>
      <c r="M16" s="3">
        <f t="shared" si="0"/>
        <v>20000</v>
      </c>
      <c r="N16" s="3">
        <f t="shared" si="0"/>
        <v>100000</v>
      </c>
      <c r="O16" s="3">
        <f t="shared" si="0"/>
        <v>100000</v>
      </c>
      <c r="P16" s="3">
        <f t="shared" si="0"/>
        <v>100000</v>
      </c>
      <c r="Q16" s="19" t="s">
        <v>5</v>
      </c>
      <c r="R16" s="19" t="s">
        <v>5</v>
      </c>
      <c r="S16" s="18" t="s">
        <v>5</v>
      </c>
      <c r="T16" s="18" t="s">
        <v>5</v>
      </c>
      <c r="U16" s="18" t="s">
        <v>5</v>
      </c>
      <c r="V16" s="18" t="s">
        <v>5</v>
      </c>
      <c r="W16" s="18" t="s">
        <v>5</v>
      </c>
      <c r="X16" s="18" t="s">
        <v>5</v>
      </c>
      <c r="Y16" s="18" t="s">
        <v>5</v>
      </c>
    </row>
    <row r="17" spans="1:25" ht="33.75" customHeight="1" x14ac:dyDescent="0.25">
      <c r="A17" s="27"/>
      <c r="B17" s="20"/>
      <c r="C17" s="27"/>
      <c r="D17" s="27"/>
      <c r="E17" s="20"/>
      <c r="F17" s="22"/>
      <c r="G17" s="22"/>
      <c r="H17" s="22"/>
      <c r="I17" s="8" t="s">
        <v>38</v>
      </c>
      <c r="J17" s="3">
        <f t="shared" ref="J17:J27" si="1">SUM(K17:P17)</f>
        <v>0</v>
      </c>
      <c r="K17" s="3">
        <f>K21+K25</f>
        <v>0</v>
      </c>
      <c r="L17" s="3">
        <f t="shared" ref="L17:P17" si="2">L21+L25</f>
        <v>0</v>
      </c>
      <c r="M17" s="3">
        <f t="shared" si="2"/>
        <v>0</v>
      </c>
      <c r="N17" s="3">
        <f t="shared" si="2"/>
        <v>0</v>
      </c>
      <c r="O17" s="3">
        <f t="shared" si="2"/>
        <v>0</v>
      </c>
      <c r="P17" s="3">
        <f t="shared" si="2"/>
        <v>0</v>
      </c>
      <c r="Q17" s="20"/>
      <c r="R17" s="20"/>
      <c r="S17" s="27"/>
      <c r="T17" s="27"/>
      <c r="U17" s="27"/>
      <c r="V17" s="27"/>
      <c r="W17" s="27"/>
      <c r="X17" s="27"/>
      <c r="Y17" s="27"/>
    </row>
    <row r="18" spans="1:25" ht="33.75" customHeight="1" x14ac:dyDescent="0.25">
      <c r="A18" s="27"/>
      <c r="B18" s="20"/>
      <c r="C18" s="27"/>
      <c r="D18" s="27"/>
      <c r="E18" s="20"/>
      <c r="F18" s="22"/>
      <c r="G18" s="22"/>
      <c r="H18" s="22"/>
      <c r="I18" s="8" t="s">
        <v>15</v>
      </c>
      <c r="J18" s="3">
        <f t="shared" si="1"/>
        <v>0</v>
      </c>
      <c r="K18" s="3">
        <f>K22+K26</f>
        <v>0</v>
      </c>
      <c r="L18" s="3">
        <f t="shared" ref="L18:P18" si="3">L22+L26</f>
        <v>0</v>
      </c>
      <c r="M18" s="3">
        <f t="shared" si="3"/>
        <v>0</v>
      </c>
      <c r="N18" s="3">
        <f t="shared" si="3"/>
        <v>0</v>
      </c>
      <c r="O18" s="3">
        <f t="shared" si="3"/>
        <v>0</v>
      </c>
      <c r="P18" s="3">
        <f t="shared" si="3"/>
        <v>0</v>
      </c>
      <c r="Q18" s="20"/>
      <c r="R18" s="20"/>
      <c r="S18" s="27"/>
      <c r="T18" s="27"/>
      <c r="U18" s="27"/>
      <c r="V18" s="27"/>
      <c r="W18" s="27"/>
      <c r="X18" s="27"/>
      <c r="Y18" s="27"/>
    </row>
    <row r="19" spans="1:25" ht="33.75" customHeight="1" x14ac:dyDescent="0.25">
      <c r="A19" s="27"/>
      <c r="B19" s="20"/>
      <c r="C19" s="27"/>
      <c r="D19" s="27"/>
      <c r="E19" s="20"/>
      <c r="F19" s="22"/>
      <c r="G19" s="22"/>
      <c r="H19" s="22"/>
      <c r="I19" s="8" t="s">
        <v>16</v>
      </c>
      <c r="J19" s="3">
        <f t="shared" si="1"/>
        <v>1350057.8599999999</v>
      </c>
      <c r="K19" s="3">
        <f>K23+K27</f>
        <v>930057.86</v>
      </c>
      <c r="L19" s="3">
        <f t="shared" ref="L19:P19" si="4">L23+L27</f>
        <v>100000</v>
      </c>
      <c r="M19" s="3">
        <f t="shared" si="4"/>
        <v>20000</v>
      </c>
      <c r="N19" s="3">
        <f t="shared" si="4"/>
        <v>100000</v>
      </c>
      <c r="O19" s="3">
        <f t="shared" si="4"/>
        <v>100000</v>
      </c>
      <c r="P19" s="3">
        <f t="shared" si="4"/>
        <v>100000</v>
      </c>
      <c r="Q19" s="20"/>
      <c r="R19" s="20"/>
      <c r="S19" s="27"/>
      <c r="T19" s="27"/>
      <c r="U19" s="27"/>
      <c r="V19" s="27"/>
      <c r="W19" s="27"/>
      <c r="X19" s="27"/>
      <c r="Y19" s="27"/>
    </row>
    <row r="20" spans="1:25" ht="19.5" customHeight="1" x14ac:dyDescent="0.25">
      <c r="A20" s="18" t="s">
        <v>14</v>
      </c>
      <c r="B20" s="19" t="s">
        <v>48</v>
      </c>
      <c r="C20" s="18">
        <v>2020</v>
      </c>
      <c r="D20" s="18">
        <v>2025</v>
      </c>
      <c r="E20" s="19" t="s">
        <v>29</v>
      </c>
      <c r="F20" s="21" t="s">
        <v>5</v>
      </c>
      <c r="G20" s="21" t="s">
        <v>5</v>
      </c>
      <c r="H20" s="21" t="s">
        <v>5</v>
      </c>
      <c r="I20" s="15" t="s">
        <v>4</v>
      </c>
      <c r="J20" s="3">
        <f t="shared" si="1"/>
        <v>580000</v>
      </c>
      <c r="K20" s="3">
        <f>K21+K22+K23</f>
        <v>160000</v>
      </c>
      <c r="L20" s="3">
        <f t="shared" ref="L20:P20" si="5">L21+L22+L23</f>
        <v>100000</v>
      </c>
      <c r="M20" s="3">
        <f t="shared" si="5"/>
        <v>20000</v>
      </c>
      <c r="N20" s="3">
        <f t="shared" si="5"/>
        <v>100000</v>
      </c>
      <c r="O20" s="3">
        <f t="shared" si="5"/>
        <v>100000</v>
      </c>
      <c r="P20" s="3">
        <f t="shared" si="5"/>
        <v>100000</v>
      </c>
      <c r="Q20" s="19" t="s">
        <v>42</v>
      </c>
      <c r="R20" s="18" t="s">
        <v>63</v>
      </c>
      <c r="S20" s="18">
        <v>95</v>
      </c>
      <c r="T20" s="18">
        <v>20</v>
      </c>
      <c r="U20" s="18">
        <v>15</v>
      </c>
      <c r="V20" s="18">
        <v>15</v>
      </c>
      <c r="W20" s="18">
        <v>15</v>
      </c>
      <c r="X20" s="18">
        <v>15</v>
      </c>
      <c r="Y20" s="18">
        <v>15</v>
      </c>
    </row>
    <row r="21" spans="1:25" ht="30" x14ac:dyDescent="0.25">
      <c r="A21" s="27"/>
      <c r="B21" s="20"/>
      <c r="C21" s="27"/>
      <c r="D21" s="27"/>
      <c r="E21" s="20"/>
      <c r="F21" s="22"/>
      <c r="G21" s="22"/>
      <c r="H21" s="22"/>
      <c r="I21" s="9" t="s">
        <v>38</v>
      </c>
      <c r="J21" s="3">
        <f t="shared" si="1"/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20"/>
      <c r="R21" s="27"/>
      <c r="S21" s="27"/>
      <c r="T21" s="27"/>
      <c r="U21" s="27"/>
      <c r="V21" s="27"/>
      <c r="W21" s="27"/>
      <c r="X21" s="27"/>
      <c r="Y21" s="27"/>
    </row>
    <row r="22" spans="1:25" ht="30" x14ac:dyDescent="0.25">
      <c r="A22" s="27"/>
      <c r="B22" s="20"/>
      <c r="C22" s="27"/>
      <c r="D22" s="27"/>
      <c r="E22" s="20"/>
      <c r="F22" s="22"/>
      <c r="G22" s="22"/>
      <c r="H22" s="22"/>
      <c r="I22" s="9" t="s">
        <v>15</v>
      </c>
      <c r="J22" s="3">
        <f>SUM(K22:P22)</f>
        <v>0</v>
      </c>
      <c r="K22" s="3">
        <f t="shared" ref="K22:P22" si="6">SUM(L22:Q22)</f>
        <v>0</v>
      </c>
      <c r="L22" s="3">
        <f t="shared" si="6"/>
        <v>0</v>
      </c>
      <c r="M22" s="3">
        <f t="shared" si="6"/>
        <v>0</v>
      </c>
      <c r="N22" s="3">
        <f t="shared" si="6"/>
        <v>0</v>
      </c>
      <c r="O22" s="3">
        <f t="shared" si="6"/>
        <v>0</v>
      </c>
      <c r="P22" s="3">
        <f t="shared" si="6"/>
        <v>0</v>
      </c>
      <c r="Q22" s="20"/>
      <c r="R22" s="27"/>
      <c r="S22" s="27"/>
      <c r="T22" s="27"/>
      <c r="U22" s="27"/>
      <c r="V22" s="27"/>
      <c r="W22" s="27"/>
      <c r="X22" s="27"/>
      <c r="Y22" s="27"/>
    </row>
    <row r="23" spans="1:25" ht="30" x14ac:dyDescent="0.25">
      <c r="A23" s="27"/>
      <c r="B23" s="20"/>
      <c r="C23" s="27"/>
      <c r="D23" s="27"/>
      <c r="E23" s="20"/>
      <c r="F23" s="22"/>
      <c r="G23" s="22"/>
      <c r="H23" s="22"/>
      <c r="I23" s="9" t="s">
        <v>16</v>
      </c>
      <c r="J23" s="3">
        <f>SUM(K23:P23)</f>
        <v>580000</v>
      </c>
      <c r="K23" s="3">
        <v>160000</v>
      </c>
      <c r="L23" s="3">
        <v>100000</v>
      </c>
      <c r="M23" s="3">
        <v>20000</v>
      </c>
      <c r="N23" s="3">
        <v>100000</v>
      </c>
      <c r="O23" s="3">
        <v>100000</v>
      </c>
      <c r="P23" s="3">
        <v>100000</v>
      </c>
      <c r="Q23" s="20"/>
      <c r="R23" s="27"/>
      <c r="S23" s="27"/>
      <c r="T23" s="27"/>
      <c r="U23" s="27"/>
      <c r="V23" s="27"/>
      <c r="W23" s="27"/>
      <c r="X23" s="27"/>
      <c r="Y23" s="27"/>
    </row>
    <row r="24" spans="1:25" ht="27.75" customHeight="1" x14ac:dyDescent="0.25">
      <c r="A24" s="16" t="s">
        <v>11</v>
      </c>
      <c r="B24" s="19" t="s">
        <v>70</v>
      </c>
      <c r="C24" s="18">
        <v>2020</v>
      </c>
      <c r="D24" s="18">
        <v>2025</v>
      </c>
      <c r="E24" s="19" t="s">
        <v>29</v>
      </c>
      <c r="F24" s="21" t="s">
        <v>5</v>
      </c>
      <c r="G24" s="21" t="s">
        <v>5</v>
      </c>
      <c r="H24" s="21" t="s">
        <v>5</v>
      </c>
      <c r="I24" s="15" t="s">
        <v>4</v>
      </c>
      <c r="J24" s="3">
        <f t="shared" si="1"/>
        <v>770057.86</v>
      </c>
      <c r="K24" s="3">
        <f>K25+K26+K27</f>
        <v>770057.86</v>
      </c>
      <c r="L24" s="3">
        <f t="shared" ref="L24:P24" si="7">L25+L26+L27</f>
        <v>0</v>
      </c>
      <c r="M24" s="3">
        <f t="shared" si="7"/>
        <v>0</v>
      </c>
      <c r="N24" s="3">
        <f t="shared" si="7"/>
        <v>0</v>
      </c>
      <c r="O24" s="3">
        <f t="shared" si="7"/>
        <v>0</v>
      </c>
      <c r="P24" s="3">
        <f t="shared" si="7"/>
        <v>0</v>
      </c>
      <c r="Q24" s="18" t="s">
        <v>5</v>
      </c>
      <c r="R24" s="18" t="s">
        <v>5</v>
      </c>
      <c r="S24" s="18" t="s">
        <v>5</v>
      </c>
      <c r="T24" s="18" t="s">
        <v>5</v>
      </c>
      <c r="U24" s="18" t="s">
        <v>5</v>
      </c>
      <c r="V24" s="18" t="s">
        <v>5</v>
      </c>
      <c r="W24" s="18" t="s">
        <v>5</v>
      </c>
      <c r="X24" s="18" t="s">
        <v>5</v>
      </c>
      <c r="Y24" s="18" t="s">
        <v>5</v>
      </c>
    </row>
    <row r="25" spans="1:25" ht="32.25" customHeight="1" x14ac:dyDescent="0.25">
      <c r="A25" s="16"/>
      <c r="B25" s="20"/>
      <c r="C25" s="27"/>
      <c r="D25" s="27"/>
      <c r="E25" s="20"/>
      <c r="F25" s="22"/>
      <c r="G25" s="22"/>
      <c r="H25" s="22"/>
      <c r="I25" s="9" t="s">
        <v>38</v>
      </c>
      <c r="J25" s="3">
        <f t="shared" si="1"/>
        <v>0</v>
      </c>
      <c r="K25" s="3">
        <v>0</v>
      </c>
      <c r="L25" s="3">
        <v>0</v>
      </c>
      <c r="M25" s="3">
        <v>0</v>
      </c>
      <c r="N25" s="3">
        <v>0</v>
      </c>
      <c r="O25" s="3">
        <v>0</v>
      </c>
      <c r="P25" s="3">
        <v>0</v>
      </c>
      <c r="Q25" s="27"/>
      <c r="R25" s="27"/>
      <c r="S25" s="27"/>
      <c r="T25" s="27"/>
      <c r="U25" s="27"/>
      <c r="V25" s="27"/>
      <c r="W25" s="27"/>
      <c r="X25" s="27"/>
      <c r="Y25" s="27"/>
    </row>
    <row r="26" spans="1:25" ht="32.25" customHeight="1" x14ac:dyDescent="0.25">
      <c r="A26" s="16"/>
      <c r="B26" s="20"/>
      <c r="C26" s="27"/>
      <c r="D26" s="27"/>
      <c r="E26" s="20"/>
      <c r="F26" s="22"/>
      <c r="G26" s="22"/>
      <c r="H26" s="22"/>
      <c r="I26" s="9" t="s">
        <v>15</v>
      </c>
      <c r="J26" s="3">
        <f t="shared" si="1"/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27"/>
      <c r="R26" s="27"/>
      <c r="S26" s="27"/>
      <c r="T26" s="27"/>
      <c r="U26" s="27"/>
      <c r="V26" s="27"/>
      <c r="W26" s="27"/>
      <c r="X26" s="27"/>
      <c r="Y26" s="27"/>
    </row>
    <row r="27" spans="1:25" ht="32.25" customHeight="1" x14ac:dyDescent="0.25">
      <c r="A27" s="16"/>
      <c r="B27" s="20"/>
      <c r="C27" s="27"/>
      <c r="D27" s="27"/>
      <c r="E27" s="20"/>
      <c r="F27" s="22"/>
      <c r="G27" s="22"/>
      <c r="H27" s="22"/>
      <c r="I27" s="9" t="s">
        <v>16</v>
      </c>
      <c r="J27" s="3">
        <f t="shared" si="1"/>
        <v>770057.86</v>
      </c>
      <c r="K27" s="3">
        <v>770057.86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27"/>
      <c r="R27" s="27"/>
      <c r="S27" s="27"/>
      <c r="T27" s="27"/>
      <c r="U27" s="27"/>
      <c r="V27" s="27"/>
      <c r="W27" s="27"/>
      <c r="X27" s="27"/>
      <c r="Y27" s="27"/>
    </row>
    <row r="28" spans="1:25" ht="19.5" customHeight="1" x14ac:dyDescent="0.25">
      <c r="A28" s="24" t="s">
        <v>41</v>
      </c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6"/>
    </row>
    <row r="29" spans="1:25" ht="35.25" customHeight="1" x14ac:dyDescent="0.25">
      <c r="A29" s="18">
        <v>2</v>
      </c>
      <c r="B29" s="19" t="s">
        <v>56</v>
      </c>
      <c r="C29" s="18">
        <v>2020</v>
      </c>
      <c r="D29" s="18">
        <v>2025</v>
      </c>
      <c r="E29" s="19" t="s">
        <v>29</v>
      </c>
      <c r="F29" s="21" t="s">
        <v>5</v>
      </c>
      <c r="G29" s="21" t="s">
        <v>5</v>
      </c>
      <c r="H29" s="21" t="s">
        <v>5</v>
      </c>
      <c r="I29" s="8" t="s">
        <v>4</v>
      </c>
      <c r="J29" s="3">
        <f>SUM(K29:P29)</f>
        <v>199585893.66000003</v>
      </c>
      <c r="K29" s="3">
        <f>K30+K31+K32</f>
        <v>16596859.070000002</v>
      </c>
      <c r="L29" s="3">
        <f t="shared" ref="L29:P29" si="8">L30+L31+L32</f>
        <v>71837722.799999997</v>
      </c>
      <c r="M29" s="3">
        <f t="shared" si="8"/>
        <v>18344257.969999999</v>
      </c>
      <c r="N29" s="3">
        <f t="shared" si="8"/>
        <v>90210680.260000005</v>
      </c>
      <c r="O29" s="3">
        <f t="shared" si="8"/>
        <v>1298186.78</v>
      </c>
      <c r="P29" s="3">
        <f t="shared" si="8"/>
        <v>1298186.78</v>
      </c>
      <c r="Q29" s="18" t="s">
        <v>5</v>
      </c>
      <c r="R29" s="18" t="s">
        <v>5</v>
      </c>
      <c r="S29" s="18" t="s">
        <v>5</v>
      </c>
      <c r="T29" s="18" t="s">
        <v>5</v>
      </c>
      <c r="U29" s="18" t="s">
        <v>5</v>
      </c>
      <c r="V29" s="18" t="s">
        <v>5</v>
      </c>
      <c r="W29" s="18" t="s">
        <v>5</v>
      </c>
      <c r="X29" s="18" t="s">
        <v>5</v>
      </c>
      <c r="Y29" s="18" t="s">
        <v>5</v>
      </c>
    </row>
    <row r="30" spans="1:25" ht="34.5" customHeight="1" x14ac:dyDescent="0.25">
      <c r="A30" s="27"/>
      <c r="B30" s="20"/>
      <c r="C30" s="27"/>
      <c r="D30" s="27"/>
      <c r="E30" s="20"/>
      <c r="F30" s="22"/>
      <c r="G30" s="22"/>
      <c r="H30" s="22"/>
      <c r="I30" s="8" t="s">
        <v>38</v>
      </c>
      <c r="J30" s="3">
        <f t="shared" ref="J30:J36" si="9">SUM(K30:P30)</f>
        <v>67440691.049999997</v>
      </c>
      <c r="K30" s="3">
        <f>K34+K38+K42+K54+K50+K46</f>
        <v>6775728.4900000002</v>
      </c>
      <c r="L30" s="3">
        <f t="shared" ref="L30:P30" si="10">L34+L38+L42+L54+L50+L46</f>
        <v>54712647.909999996</v>
      </c>
      <c r="M30" s="3">
        <f t="shared" si="10"/>
        <v>3759508.81</v>
      </c>
      <c r="N30" s="3">
        <f t="shared" si="10"/>
        <v>2192805.84</v>
      </c>
      <c r="O30" s="3">
        <f t="shared" si="10"/>
        <v>0</v>
      </c>
      <c r="P30" s="3">
        <f t="shared" si="10"/>
        <v>0</v>
      </c>
      <c r="Q30" s="27"/>
      <c r="R30" s="27"/>
      <c r="S30" s="27"/>
      <c r="T30" s="27"/>
      <c r="U30" s="27"/>
      <c r="V30" s="27"/>
      <c r="W30" s="27"/>
      <c r="X30" s="27"/>
      <c r="Y30" s="27"/>
    </row>
    <row r="31" spans="1:25" ht="34.5" customHeight="1" x14ac:dyDescent="0.25">
      <c r="A31" s="27"/>
      <c r="B31" s="20"/>
      <c r="C31" s="27"/>
      <c r="D31" s="27"/>
      <c r="E31" s="20"/>
      <c r="F31" s="22"/>
      <c r="G31" s="22"/>
      <c r="H31" s="22"/>
      <c r="I31" s="8" t="s">
        <v>15</v>
      </c>
      <c r="J31" s="3">
        <f t="shared" si="9"/>
        <v>120597606</v>
      </c>
      <c r="K31" s="3">
        <f t="shared" ref="K31:P32" si="11">K35+K39+K43+K55+K51+K47</f>
        <v>7497669.2000000002</v>
      </c>
      <c r="L31" s="3">
        <f t="shared" si="11"/>
        <v>16442208.18</v>
      </c>
      <c r="M31" s="3">
        <f t="shared" si="11"/>
        <v>14072614.870000001</v>
      </c>
      <c r="N31" s="3">
        <f t="shared" si="11"/>
        <v>82585113.75</v>
      </c>
      <c r="O31" s="3">
        <f t="shared" si="11"/>
        <v>0</v>
      </c>
      <c r="P31" s="3">
        <f t="shared" si="11"/>
        <v>0</v>
      </c>
      <c r="Q31" s="27"/>
      <c r="R31" s="27"/>
      <c r="S31" s="27"/>
      <c r="T31" s="27"/>
      <c r="U31" s="27"/>
      <c r="V31" s="27"/>
      <c r="W31" s="27"/>
      <c r="X31" s="27"/>
      <c r="Y31" s="27"/>
    </row>
    <row r="32" spans="1:25" ht="34.5" customHeight="1" x14ac:dyDescent="0.25">
      <c r="A32" s="27"/>
      <c r="B32" s="20"/>
      <c r="C32" s="27"/>
      <c r="D32" s="27"/>
      <c r="E32" s="20"/>
      <c r="F32" s="22"/>
      <c r="G32" s="22"/>
      <c r="H32" s="22"/>
      <c r="I32" s="8" t="s">
        <v>16</v>
      </c>
      <c r="J32" s="3">
        <f t="shared" si="9"/>
        <v>11547596.609999999</v>
      </c>
      <c r="K32" s="3">
        <f t="shared" si="11"/>
        <v>2323461.3800000004</v>
      </c>
      <c r="L32" s="3">
        <f t="shared" si="11"/>
        <v>682866.71</v>
      </c>
      <c r="M32" s="3">
        <f t="shared" si="11"/>
        <v>512134.29</v>
      </c>
      <c r="N32" s="3">
        <f t="shared" si="11"/>
        <v>5432760.6699999999</v>
      </c>
      <c r="O32" s="3">
        <f t="shared" si="11"/>
        <v>1298186.78</v>
      </c>
      <c r="P32" s="3">
        <f t="shared" si="11"/>
        <v>1298186.78</v>
      </c>
      <c r="Q32" s="27"/>
      <c r="R32" s="27"/>
      <c r="S32" s="27"/>
      <c r="T32" s="27"/>
      <c r="U32" s="27"/>
      <c r="V32" s="27"/>
      <c r="W32" s="27"/>
      <c r="X32" s="27"/>
      <c r="Y32" s="27"/>
    </row>
    <row r="33" spans="1:25" ht="34.5" customHeight="1" x14ac:dyDescent="0.25">
      <c r="A33" s="16" t="s">
        <v>43</v>
      </c>
      <c r="B33" s="17" t="s">
        <v>52</v>
      </c>
      <c r="C33" s="16">
        <v>2020</v>
      </c>
      <c r="D33" s="16">
        <v>2025</v>
      </c>
      <c r="E33" s="17" t="s">
        <v>29</v>
      </c>
      <c r="F33" s="21" t="s">
        <v>5</v>
      </c>
      <c r="G33" s="21" t="s">
        <v>5</v>
      </c>
      <c r="H33" s="21" t="s">
        <v>5</v>
      </c>
      <c r="I33" s="8" t="s">
        <v>4</v>
      </c>
      <c r="J33" s="3">
        <f t="shared" si="9"/>
        <v>146964092.42000002</v>
      </c>
      <c r="K33" s="3">
        <f>K34+K35+K36</f>
        <v>5040409.07</v>
      </c>
      <c r="L33" s="3">
        <f t="shared" ref="L33:M33" si="12">L34+L35+L36</f>
        <v>54420724.799999997</v>
      </c>
      <c r="M33" s="3">
        <f t="shared" si="12"/>
        <v>5157204.7300000004</v>
      </c>
      <c r="N33" s="3">
        <f t="shared" ref="N33:P33" si="13">N34+N35+N36</f>
        <v>80549380.260000005</v>
      </c>
      <c r="O33" s="3">
        <f t="shared" si="13"/>
        <v>898186.78</v>
      </c>
      <c r="P33" s="3">
        <f t="shared" si="13"/>
        <v>898186.78</v>
      </c>
      <c r="Q33" s="19" t="s">
        <v>45</v>
      </c>
      <c r="R33" s="18" t="s">
        <v>44</v>
      </c>
      <c r="S33" s="18">
        <v>21795.5</v>
      </c>
      <c r="T33" s="18">
        <v>868.5</v>
      </c>
      <c r="U33" s="18">
        <v>1296.8</v>
      </c>
      <c r="V33" s="18">
        <v>130.19999999999999</v>
      </c>
      <c r="W33" s="18">
        <v>6500</v>
      </c>
      <c r="X33" s="18">
        <v>6500</v>
      </c>
      <c r="Y33" s="18">
        <v>6500</v>
      </c>
    </row>
    <row r="34" spans="1:25" ht="36" customHeight="1" x14ac:dyDescent="0.25">
      <c r="A34" s="16"/>
      <c r="B34" s="17"/>
      <c r="C34" s="16"/>
      <c r="D34" s="16"/>
      <c r="E34" s="17"/>
      <c r="F34" s="22"/>
      <c r="G34" s="22"/>
      <c r="H34" s="22"/>
      <c r="I34" s="8" t="s">
        <v>38</v>
      </c>
      <c r="J34" s="3">
        <f t="shared" si="9"/>
        <v>56369260.129999995</v>
      </c>
      <c r="K34" s="3">
        <v>3036949.83</v>
      </c>
      <c r="L34" s="3">
        <v>53332310.299999997</v>
      </c>
      <c r="M34" s="3">
        <v>0</v>
      </c>
      <c r="N34" s="3">
        <v>0</v>
      </c>
      <c r="O34" s="3">
        <v>0</v>
      </c>
      <c r="P34" s="3">
        <v>0</v>
      </c>
      <c r="Q34" s="20"/>
      <c r="R34" s="27"/>
      <c r="S34" s="27"/>
      <c r="T34" s="27"/>
      <c r="U34" s="27"/>
      <c r="V34" s="27"/>
      <c r="W34" s="27"/>
      <c r="X34" s="27"/>
      <c r="Y34" s="27"/>
    </row>
    <row r="35" spans="1:25" ht="36" customHeight="1" x14ac:dyDescent="0.25">
      <c r="A35" s="16"/>
      <c r="B35" s="17"/>
      <c r="C35" s="16"/>
      <c r="D35" s="16"/>
      <c r="E35" s="17"/>
      <c r="F35" s="22"/>
      <c r="G35" s="22"/>
      <c r="H35" s="22"/>
      <c r="I35" s="8" t="s">
        <v>15</v>
      </c>
      <c r="J35" s="3">
        <f t="shared" si="9"/>
        <v>84345562.909999996</v>
      </c>
      <c r="K35" s="3">
        <v>60739</v>
      </c>
      <c r="L35" s="3">
        <v>1066646.21</v>
      </c>
      <c r="M35" s="3">
        <v>5070693.1100000003</v>
      </c>
      <c r="N35" s="3">
        <v>78147484.590000004</v>
      </c>
      <c r="O35" s="3">
        <v>0</v>
      </c>
      <c r="P35" s="3">
        <v>0</v>
      </c>
      <c r="Q35" s="20"/>
      <c r="R35" s="27"/>
      <c r="S35" s="27"/>
      <c r="T35" s="27"/>
      <c r="U35" s="27"/>
      <c r="V35" s="27"/>
      <c r="W35" s="27"/>
      <c r="X35" s="27"/>
      <c r="Y35" s="27"/>
    </row>
    <row r="36" spans="1:25" ht="36" customHeight="1" x14ac:dyDescent="0.25">
      <c r="A36" s="16"/>
      <c r="B36" s="17"/>
      <c r="C36" s="16"/>
      <c r="D36" s="16"/>
      <c r="E36" s="17"/>
      <c r="F36" s="22"/>
      <c r="G36" s="22"/>
      <c r="H36" s="22"/>
      <c r="I36" s="8" t="s">
        <v>16</v>
      </c>
      <c r="J36" s="3">
        <f t="shared" si="9"/>
        <v>6249269.3800000008</v>
      </c>
      <c r="K36" s="3">
        <v>1942720.24</v>
      </c>
      <c r="L36" s="3">
        <v>21768.29</v>
      </c>
      <c r="M36" s="3">
        <v>86511.62</v>
      </c>
      <c r="N36" s="3">
        <v>2401895.67</v>
      </c>
      <c r="O36" s="3">
        <v>898186.78</v>
      </c>
      <c r="P36" s="3">
        <v>898186.78</v>
      </c>
      <c r="Q36" s="20"/>
      <c r="R36" s="27"/>
      <c r="S36" s="27"/>
      <c r="T36" s="27"/>
      <c r="U36" s="27"/>
      <c r="V36" s="27"/>
      <c r="W36" s="27"/>
      <c r="X36" s="27"/>
      <c r="Y36" s="27"/>
    </row>
    <row r="37" spans="1:25" ht="36" customHeight="1" x14ac:dyDescent="0.25">
      <c r="A37" s="18" t="s">
        <v>49</v>
      </c>
      <c r="B37" s="19" t="s">
        <v>50</v>
      </c>
      <c r="C37" s="18">
        <v>2020</v>
      </c>
      <c r="D37" s="18">
        <v>2025</v>
      </c>
      <c r="E37" s="19" t="s">
        <v>29</v>
      </c>
      <c r="F37" s="21" t="s">
        <v>5</v>
      </c>
      <c r="G37" s="21" t="s">
        <v>5</v>
      </c>
      <c r="H37" s="21" t="s">
        <v>5</v>
      </c>
      <c r="I37" s="8" t="s">
        <v>4</v>
      </c>
      <c r="J37" s="3">
        <f t="shared" ref="J37:J42" si="14">SUM(K37:P37)</f>
        <v>38563460</v>
      </c>
      <c r="K37" s="3">
        <f>K38+K39+K40</f>
        <v>11336850</v>
      </c>
      <c r="L37" s="3">
        <f t="shared" ref="L37:P37" si="15">L38+L39+L40</f>
        <v>7878150</v>
      </c>
      <c r="M37" s="3">
        <f t="shared" si="15"/>
        <v>11686500</v>
      </c>
      <c r="N37" s="3">
        <f t="shared" si="15"/>
        <v>6861960</v>
      </c>
      <c r="O37" s="3">
        <f t="shared" si="15"/>
        <v>400000</v>
      </c>
      <c r="P37" s="3">
        <f t="shared" si="15"/>
        <v>400000</v>
      </c>
      <c r="Q37" s="19" t="s">
        <v>68</v>
      </c>
      <c r="R37" s="18" t="s">
        <v>69</v>
      </c>
      <c r="S37" s="18">
        <v>43</v>
      </c>
      <c r="T37" s="18">
        <v>15</v>
      </c>
      <c r="U37" s="18">
        <v>8</v>
      </c>
      <c r="V37" s="18">
        <v>12</v>
      </c>
      <c r="W37" s="18">
        <v>8</v>
      </c>
      <c r="X37" s="18" t="s">
        <v>5</v>
      </c>
      <c r="Y37" s="18" t="s">
        <v>5</v>
      </c>
    </row>
    <row r="38" spans="1:25" ht="40.5" customHeight="1" x14ac:dyDescent="0.25">
      <c r="A38" s="27"/>
      <c r="B38" s="20"/>
      <c r="C38" s="27"/>
      <c r="D38" s="27"/>
      <c r="E38" s="20"/>
      <c r="F38" s="22"/>
      <c r="G38" s="22"/>
      <c r="H38" s="22"/>
      <c r="I38" s="8" t="s">
        <v>38</v>
      </c>
      <c r="J38" s="3">
        <f t="shared" si="14"/>
        <v>11071430.92</v>
      </c>
      <c r="K38" s="3">
        <v>3738778.66</v>
      </c>
      <c r="L38" s="3">
        <v>1380337.61</v>
      </c>
      <c r="M38" s="3">
        <v>3759508.81</v>
      </c>
      <c r="N38" s="3">
        <v>2192805.84</v>
      </c>
      <c r="O38" s="3">
        <v>0</v>
      </c>
      <c r="P38" s="3">
        <v>0</v>
      </c>
      <c r="Q38" s="20"/>
      <c r="R38" s="27"/>
      <c r="S38" s="27"/>
      <c r="T38" s="27"/>
      <c r="U38" s="27"/>
      <c r="V38" s="27"/>
      <c r="W38" s="27"/>
      <c r="X38" s="27"/>
      <c r="Y38" s="27"/>
    </row>
    <row r="39" spans="1:25" ht="40.5" customHeight="1" x14ac:dyDescent="0.25">
      <c r="A39" s="27"/>
      <c r="B39" s="20"/>
      <c r="C39" s="27"/>
      <c r="D39" s="27"/>
      <c r="E39" s="20"/>
      <c r="F39" s="22"/>
      <c r="G39" s="22"/>
      <c r="H39" s="22"/>
      <c r="I39" s="8" t="s">
        <v>15</v>
      </c>
      <c r="J39" s="3">
        <f t="shared" si="14"/>
        <v>25533459.080000002</v>
      </c>
      <c r="K39" s="3">
        <v>7257965.8399999999</v>
      </c>
      <c r="L39" s="3">
        <v>6261467.8899999997</v>
      </c>
      <c r="M39" s="3">
        <v>7576396.1900000004</v>
      </c>
      <c r="N39" s="3">
        <v>4437629.16</v>
      </c>
      <c r="O39" s="3">
        <v>0</v>
      </c>
      <c r="P39" s="3">
        <v>0</v>
      </c>
      <c r="Q39" s="20"/>
      <c r="R39" s="27"/>
      <c r="S39" s="27"/>
      <c r="T39" s="27"/>
      <c r="U39" s="27"/>
      <c r="V39" s="27"/>
      <c r="W39" s="27"/>
      <c r="X39" s="27"/>
      <c r="Y39" s="27"/>
    </row>
    <row r="40" spans="1:25" ht="40.5" customHeight="1" x14ac:dyDescent="0.25">
      <c r="A40" s="27"/>
      <c r="B40" s="20"/>
      <c r="C40" s="27"/>
      <c r="D40" s="27"/>
      <c r="E40" s="20"/>
      <c r="F40" s="22"/>
      <c r="G40" s="22"/>
      <c r="H40" s="22"/>
      <c r="I40" s="10" t="s">
        <v>16</v>
      </c>
      <c r="J40" s="4">
        <f t="shared" si="14"/>
        <v>1958570</v>
      </c>
      <c r="K40" s="4">
        <v>340105.5</v>
      </c>
      <c r="L40" s="4">
        <v>236344.5</v>
      </c>
      <c r="M40" s="4">
        <v>350595</v>
      </c>
      <c r="N40" s="4">
        <v>231525</v>
      </c>
      <c r="O40" s="4">
        <v>400000</v>
      </c>
      <c r="P40" s="4">
        <v>400000</v>
      </c>
      <c r="Q40" s="20"/>
      <c r="R40" s="27"/>
      <c r="S40" s="27"/>
      <c r="T40" s="27"/>
      <c r="U40" s="27"/>
      <c r="V40" s="27"/>
      <c r="W40" s="27"/>
      <c r="X40" s="27"/>
      <c r="Y40" s="27"/>
    </row>
    <row r="41" spans="1:25" ht="35.25" customHeight="1" x14ac:dyDescent="0.25">
      <c r="A41" s="30" t="s">
        <v>65</v>
      </c>
      <c r="B41" s="17" t="s">
        <v>66</v>
      </c>
      <c r="C41" s="16">
        <v>2020</v>
      </c>
      <c r="D41" s="16">
        <v>2025</v>
      </c>
      <c r="E41" s="19" t="s">
        <v>29</v>
      </c>
      <c r="F41" s="21" t="s">
        <v>5</v>
      </c>
      <c r="G41" s="21" t="s">
        <v>5</v>
      </c>
      <c r="H41" s="21" t="s">
        <v>5</v>
      </c>
      <c r="I41" s="8" t="s">
        <v>4</v>
      </c>
      <c r="J41" s="3">
        <f t="shared" si="14"/>
        <v>314100</v>
      </c>
      <c r="K41" s="3">
        <f>SUM(K42:K44)</f>
        <v>219600</v>
      </c>
      <c r="L41" s="3">
        <f t="shared" ref="L41:P41" si="16">SUM(L42:L44)</f>
        <v>45000</v>
      </c>
      <c r="M41" s="3">
        <f t="shared" si="16"/>
        <v>0</v>
      </c>
      <c r="N41" s="3">
        <f t="shared" si="16"/>
        <v>49500</v>
      </c>
      <c r="O41" s="3">
        <f t="shared" si="16"/>
        <v>0</v>
      </c>
      <c r="P41" s="3">
        <f t="shared" si="16"/>
        <v>0</v>
      </c>
      <c r="Q41" s="19" t="s">
        <v>67</v>
      </c>
      <c r="R41" s="16" t="s">
        <v>69</v>
      </c>
      <c r="S41" s="16">
        <v>4</v>
      </c>
      <c r="T41" s="16">
        <v>2</v>
      </c>
      <c r="U41" s="16">
        <v>1</v>
      </c>
      <c r="V41" s="16" t="s">
        <v>5</v>
      </c>
      <c r="W41" s="16">
        <v>1</v>
      </c>
      <c r="X41" s="16" t="s">
        <v>5</v>
      </c>
      <c r="Y41" s="16" t="s">
        <v>5</v>
      </c>
    </row>
    <row r="42" spans="1:25" ht="37.5" customHeight="1" x14ac:dyDescent="0.25">
      <c r="A42" s="16"/>
      <c r="B42" s="17"/>
      <c r="C42" s="16"/>
      <c r="D42" s="16"/>
      <c r="E42" s="20"/>
      <c r="F42" s="22"/>
      <c r="G42" s="22"/>
      <c r="H42" s="22"/>
      <c r="I42" s="8" t="s">
        <v>38</v>
      </c>
      <c r="J42" s="3">
        <f t="shared" si="14"/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3">
        <v>0</v>
      </c>
      <c r="Q42" s="20"/>
      <c r="R42" s="16"/>
      <c r="S42" s="16"/>
      <c r="T42" s="16"/>
      <c r="U42" s="16"/>
      <c r="V42" s="16"/>
      <c r="W42" s="16"/>
      <c r="X42" s="16"/>
      <c r="Y42" s="16"/>
    </row>
    <row r="43" spans="1:25" ht="37.5" customHeight="1" x14ac:dyDescent="0.25">
      <c r="A43" s="16"/>
      <c r="B43" s="17"/>
      <c r="C43" s="16"/>
      <c r="D43" s="16"/>
      <c r="E43" s="20"/>
      <c r="F43" s="22"/>
      <c r="G43" s="22"/>
      <c r="H43" s="22"/>
      <c r="I43" s="8" t="s">
        <v>15</v>
      </c>
      <c r="J43" s="3">
        <f t="shared" ref="J43:J56" si="17">SUM(K43:P43)</f>
        <v>178964.36</v>
      </c>
      <c r="K43" s="3">
        <v>178964.36</v>
      </c>
      <c r="L43" s="3">
        <v>0</v>
      </c>
      <c r="M43" s="3">
        <v>0</v>
      </c>
      <c r="N43" s="3">
        <v>0</v>
      </c>
      <c r="O43" s="3">
        <v>0</v>
      </c>
      <c r="P43" s="3">
        <v>0</v>
      </c>
      <c r="Q43" s="20"/>
      <c r="R43" s="16"/>
      <c r="S43" s="16"/>
      <c r="T43" s="16"/>
      <c r="U43" s="16"/>
      <c r="V43" s="16"/>
      <c r="W43" s="16"/>
      <c r="X43" s="16"/>
      <c r="Y43" s="16"/>
    </row>
    <row r="44" spans="1:25" ht="37.5" customHeight="1" x14ac:dyDescent="0.25">
      <c r="A44" s="18"/>
      <c r="B44" s="19"/>
      <c r="C44" s="18"/>
      <c r="D44" s="18"/>
      <c r="E44" s="20"/>
      <c r="F44" s="22"/>
      <c r="G44" s="22"/>
      <c r="H44" s="22"/>
      <c r="I44" s="10" t="s">
        <v>16</v>
      </c>
      <c r="J44" s="4">
        <f t="shared" si="17"/>
        <v>135135.64000000001</v>
      </c>
      <c r="K44" s="4">
        <v>40635.64</v>
      </c>
      <c r="L44" s="4">
        <v>45000</v>
      </c>
      <c r="M44" s="4">
        <v>0</v>
      </c>
      <c r="N44" s="4">
        <v>49500</v>
      </c>
      <c r="O44" s="4">
        <v>0</v>
      </c>
      <c r="P44" s="4">
        <v>0</v>
      </c>
      <c r="Q44" s="20"/>
      <c r="R44" s="18"/>
      <c r="S44" s="18"/>
      <c r="T44" s="18"/>
      <c r="U44" s="18"/>
      <c r="V44" s="18"/>
      <c r="W44" s="18"/>
      <c r="X44" s="18"/>
      <c r="Y44" s="18"/>
    </row>
    <row r="45" spans="1:25" ht="37.5" customHeight="1" x14ac:dyDescent="0.25">
      <c r="A45" s="16" t="s">
        <v>71</v>
      </c>
      <c r="B45" s="17" t="s">
        <v>76</v>
      </c>
      <c r="C45" s="16">
        <v>2020</v>
      </c>
      <c r="D45" s="16">
        <v>2025</v>
      </c>
      <c r="E45" s="19" t="s">
        <v>29</v>
      </c>
      <c r="F45" s="21" t="s">
        <v>5</v>
      </c>
      <c r="G45" s="21" t="s">
        <v>5</v>
      </c>
      <c r="H45" s="21" t="s">
        <v>5</v>
      </c>
      <c r="I45" s="8" t="s">
        <v>4</v>
      </c>
      <c r="J45" s="4">
        <f t="shared" ref="J45:J52" si="18">SUM(K45:P45)</f>
        <v>11174401.24</v>
      </c>
      <c r="K45" s="3">
        <f>K46+K47+K48</f>
        <v>0</v>
      </c>
      <c r="L45" s="3">
        <f t="shared" ref="L45:P45" si="19">L46+L47+L48</f>
        <v>9493848</v>
      </c>
      <c r="M45" s="3">
        <f t="shared" si="19"/>
        <v>1500553.24</v>
      </c>
      <c r="N45" s="3">
        <f t="shared" si="19"/>
        <v>180000</v>
      </c>
      <c r="O45" s="3">
        <f t="shared" si="19"/>
        <v>0</v>
      </c>
      <c r="P45" s="3">
        <f t="shared" si="19"/>
        <v>0</v>
      </c>
      <c r="Q45" s="17" t="s">
        <v>72</v>
      </c>
      <c r="R45" s="16" t="s">
        <v>44</v>
      </c>
      <c r="S45" s="16">
        <v>1294.5999999999999</v>
      </c>
      <c r="T45" s="16">
        <v>0</v>
      </c>
      <c r="U45" s="16">
        <v>767.6</v>
      </c>
      <c r="V45" s="16">
        <v>130.19999999999999</v>
      </c>
      <c r="W45" s="16">
        <v>396.8</v>
      </c>
      <c r="X45" s="16">
        <v>0</v>
      </c>
      <c r="Y45" s="16">
        <v>0</v>
      </c>
    </row>
    <row r="46" spans="1:25" ht="49.5" customHeight="1" x14ac:dyDescent="0.25">
      <c r="A46" s="16"/>
      <c r="B46" s="17"/>
      <c r="C46" s="16"/>
      <c r="D46" s="16"/>
      <c r="E46" s="20"/>
      <c r="F46" s="22"/>
      <c r="G46" s="22"/>
      <c r="H46" s="22"/>
      <c r="I46" s="8" t="s">
        <v>38</v>
      </c>
      <c r="J46" s="4">
        <f t="shared" si="18"/>
        <v>0</v>
      </c>
      <c r="K46" s="3">
        <v>0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17"/>
      <c r="R46" s="16"/>
      <c r="S46" s="16"/>
      <c r="T46" s="16"/>
      <c r="U46" s="16"/>
      <c r="V46" s="16"/>
      <c r="W46" s="16"/>
      <c r="X46" s="16"/>
      <c r="Y46" s="16"/>
    </row>
    <row r="47" spans="1:25" ht="49.5" customHeight="1" x14ac:dyDescent="0.25">
      <c r="A47" s="16"/>
      <c r="B47" s="17"/>
      <c r="C47" s="16"/>
      <c r="D47" s="16"/>
      <c r="E47" s="20"/>
      <c r="F47" s="22"/>
      <c r="G47" s="22"/>
      <c r="H47" s="22"/>
      <c r="I47" s="8" t="s">
        <v>15</v>
      </c>
      <c r="J47" s="4">
        <f t="shared" si="18"/>
        <v>10539619.65</v>
      </c>
      <c r="K47" s="3">
        <v>0</v>
      </c>
      <c r="L47" s="3">
        <v>9114094.0800000001</v>
      </c>
      <c r="M47" s="3">
        <v>1425525.57</v>
      </c>
      <c r="N47" s="3">
        <v>0</v>
      </c>
      <c r="O47" s="3">
        <v>0</v>
      </c>
      <c r="P47" s="3">
        <v>0</v>
      </c>
      <c r="Q47" s="17"/>
      <c r="R47" s="16"/>
      <c r="S47" s="16"/>
      <c r="T47" s="16"/>
      <c r="U47" s="16"/>
      <c r="V47" s="16"/>
      <c r="W47" s="16"/>
      <c r="X47" s="16"/>
      <c r="Y47" s="16"/>
    </row>
    <row r="48" spans="1:25" ht="58.15" customHeight="1" x14ac:dyDescent="0.25">
      <c r="A48" s="16"/>
      <c r="B48" s="17"/>
      <c r="C48" s="18"/>
      <c r="D48" s="18"/>
      <c r="E48" s="20"/>
      <c r="F48" s="22"/>
      <c r="G48" s="22"/>
      <c r="H48" s="22"/>
      <c r="I48" s="10" t="s">
        <v>16</v>
      </c>
      <c r="J48" s="4">
        <f t="shared" si="18"/>
        <v>634781.59</v>
      </c>
      <c r="K48" s="3">
        <v>0</v>
      </c>
      <c r="L48" s="3">
        <v>379753.92</v>
      </c>
      <c r="M48" s="3">
        <v>75027.67</v>
      </c>
      <c r="N48" s="3">
        <v>180000</v>
      </c>
      <c r="O48" s="3">
        <v>0</v>
      </c>
      <c r="P48" s="3">
        <v>0</v>
      </c>
      <c r="Q48" s="17"/>
      <c r="R48" s="16"/>
      <c r="S48" s="16"/>
      <c r="T48" s="16"/>
      <c r="U48" s="16"/>
      <c r="V48" s="16"/>
      <c r="W48" s="16"/>
      <c r="X48" s="16"/>
      <c r="Y48" s="16"/>
    </row>
    <row r="49" spans="1:25" ht="37.5" customHeight="1" x14ac:dyDescent="0.25">
      <c r="A49" s="16" t="s">
        <v>84</v>
      </c>
      <c r="B49" s="17" t="s">
        <v>81</v>
      </c>
      <c r="C49" s="16">
        <v>2020</v>
      </c>
      <c r="D49" s="16">
        <v>2025</v>
      </c>
      <c r="E49" s="19" t="s">
        <v>29</v>
      </c>
      <c r="F49" s="21" t="s">
        <v>5</v>
      </c>
      <c r="G49" s="21" t="s">
        <v>5</v>
      </c>
      <c r="H49" s="21" t="s">
        <v>5</v>
      </c>
      <c r="I49" s="8" t="s">
        <v>4</v>
      </c>
      <c r="J49" s="4">
        <f t="shared" si="18"/>
        <v>2000000</v>
      </c>
      <c r="K49" s="3">
        <f>K50+K51+K52</f>
        <v>0</v>
      </c>
      <c r="L49" s="3">
        <f t="shared" ref="L49:P49" si="20">L50+L51+L52</f>
        <v>0</v>
      </c>
      <c r="M49" s="3">
        <f t="shared" si="20"/>
        <v>0</v>
      </c>
      <c r="N49" s="3">
        <f t="shared" si="20"/>
        <v>2000000</v>
      </c>
      <c r="O49" s="3">
        <f t="shared" si="20"/>
        <v>0</v>
      </c>
      <c r="P49" s="3">
        <f t="shared" si="20"/>
        <v>0</v>
      </c>
      <c r="Q49" s="17" t="s">
        <v>83</v>
      </c>
      <c r="R49" s="16" t="s">
        <v>82</v>
      </c>
      <c r="S49" s="16">
        <v>0</v>
      </c>
      <c r="T49" s="16">
        <v>0</v>
      </c>
      <c r="U49" s="16">
        <v>0</v>
      </c>
      <c r="V49" s="16">
        <v>0</v>
      </c>
      <c r="W49" s="16">
        <v>2</v>
      </c>
      <c r="X49" s="16">
        <v>0</v>
      </c>
      <c r="Y49" s="16">
        <v>0</v>
      </c>
    </row>
    <row r="50" spans="1:25" ht="49.5" customHeight="1" x14ac:dyDescent="0.25">
      <c r="A50" s="16"/>
      <c r="B50" s="17"/>
      <c r="C50" s="16"/>
      <c r="D50" s="16"/>
      <c r="E50" s="20"/>
      <c r="F50" s="22"/>
      <c r="G50" s="22"/>
      <c r="H50" s="22"/>
      <c r="I50" s="8" t="s">
        <v>38</v>
      </c>
      <c r="J50" s="4">
        <f t="shared" si="18"/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  <c r="Q50" s="17"/>
      <c r="R50" s="16"/>
      <c r="S50" s="16"/>
      <c r="T50" s="16"/>
      <c r="U50" s="16"/>
      <c r="V50" s="16"/>
      <c r="W50" s="16"/>
      <c r="X50" s="16"/>
      <c r="Y50" s="16"/>
    </row>
    <row r="51" spans="1:25" ht="49.5" customHeight="1" x14ac:dyDescent="0.25">
      <c r="A51" s="16"/>
      <c r="B51" s="17"/>
      <c r="C51" s="16"/>
      <c r="D51" s="16"/>
      <c r="E51" s="20"/>
      <c r="F51" s="22"/>
      <c r="G51" s="22"/>
      <c r="H51" s="22"/>
      <c r="I51" s="8" t="s">
        <v>15</v>
      </c>
      <c r="J51" s="4">
        <f t="shared" si="18"/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  <c r="Q51" s="17"/>
      <c r="R51" s="16"/>
      <c r="S51" s="16"/>
      <c r="T51" s="16"/>
      <c r="U51" s="16"/>
      <c r="V51" s="16"/>
      <c r="W51" s="16"/>
      <c r="X51" s="16"/>
      <c r="Y51" s="16"/>
    </row>
    <row r="52" spans="1:25" ht="58.15" customHeight="1" x14ac:dyDescent="0.25">
      <c r="A52" s="16"/>
      <c r="B52" s="17"/>
      <c r="C52" s="18"/>
      <c r="D52" s="18"/>
      <c r="E52" s="20"/>
      <c r="F52" s="22"/>
      <c r="G52" s="22"/>
      <c r="H52" s="22"/>
      <c r="I52" s="10" t="s">
        <v>16</v>
      </c>
      <c r="J52" s="4">
        <f t="shared" si="18"/>
        <v>2000000</v>
      </c>
      <c r="K52" s="3">
        <v>0</v>
      </c>
      <c r="L52" s="3">
        <v>0</v>
      </c>
      <c r="M52" s="3">
        <v>0</v>
      </c>
      <c r="N52" s="3">
        <v>2000000</v>
      </c>
      <c r="O52" s="3">
        <v>0</v>
      </c>
      <c r="P52" s="3">
        <v>0</v>
      </c>
      <c r="Q52" s="17"/>
      <c r="R52" s="16"/>
      <c r="S52" s="16"/>
      <c r="T52" s="16"/>
      <c r="U52" s="16"/>
      <c r="V52" s="16"/>
      <c r="W52" s="16"/>
      <c r="X52" s="16"/>
      <c r="Y52" s="16"/>
    </row>
    <row r="53" spans="1:25" ht="37.5" customHeight="1" x14ac:dyDescent="0.25">
      <c r="A53" s="16" t="s">
        <v>85</v>
      </c>
      <c r="B53" s="17" t="s">
        <v>86</v>
      </c>
      <c r="C53" s="16">
        <v>2020</v>
      </c>
      <c r="D53" s="16">
        <v>2025</v>
      </c>
      <c r="E53" s="19" t="s">
        <v>29</v>
      </c>
      <c r="F53" s="21" t="s">
        <v>5</v>
      </c>
      <c r="G53" s="21" t="s">
        <v>5</v>
      </c>
      <c r="H53" s="21" t="s">
        <v>5</v>
      </c>
      <c r="I53" s="8" t="s">
        <v>4</v>
      </c>
      <c r="J53" s="4">
        <f t="shared" si="17"/>
        <v>569840</v>
      </c>
      <c r="K53" s="3">
        <f>K54+K55+K56</f>
        <v>0</v>
      </c>
      <c r="L53" s="3">
        <f t="shared" ref="L53:P53" si="21">L54+L55+L56</f>
        <v>0</v>
      </c>
      <c r="M53" s="3">
        <f t="shared" si="21"/>
        <v>0</v>
      </c>
      <c r="N53" s="3">
        <f t="shared" si="21"/>
        <v>569840</v>
      </c>
      <c r="O53" s="3">
        <f t="shared" si="21"/>
        <v>0</v>
      </c>
      <c r="P53" s="3">
        <f t="shared" si="21"/>
        <v>0</v>
      </c>
      <c r="Q53" s="17" t="s">
        <v>87</v>
      </c>
      <c r="R53" s="16" t="s">
        <v>63</v>
      </c>
      <c r="S53" s="16">
        <v>6</v>
      </c>
      <c r="T53" s="16">
        <v>0</v>
      </c>
      <c r="U53" s="16">
        <v>0</v>
      </c>
      <c r="V53" s="16">
        <v>0</v>
      </c>
      <c r="W53" s="16">
        <v>6</v>
      </c>
      <c r="X53" s="16">
        <v>0</v>
      </c>
      <c r="Y53" s="16">
        <v>0</v>
      </c>
    </row>
    <row r="54" spans="1:25" ht="49.5" customHeight="1" x14ac:dyDescent="0.25">
      <c r="A54" s="16"/>
      <c r="B54" s="17"/>
      <c r="C54" s="16"/>
      <c r="D54" s="16"/>
      <c r="E54" s="20"/>
      <c r="F54" s="22"/>
      <c r="G54" s="22"/>
      <c r="H54" s="22"/>
      <c r="I54" s="8" t="s">
        <v>38</v>
      </c>
      <c r="J54" s="4">
        <f t="shared" si="17"/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17"/>
      <c r="R54" s="16"/>
      <c r="S54" s="16"/>
      <c r="T54" s="16"/>
      <c r="U54" s="16"/>
      <c r="V54" s="16"/>
      <c r="W54" s="16"/>
      <c r="X54" s="16"/>
      <c r="Y54" s="16"/>
    </row>
    <row r="55" spans="1:25" ht="49.5" customHeight="1" x14ac:dyDescent="0.25">
      <c r="A55" s="16"/>
      <c r="B55" s="17"/>
      <c r="C55" s="16"/>
      <c r="D55" s="16"/>
      <c r="E55" s="20"/>
      <c r="F55" s="22"/>
      <c r="G55" s="22"/>
      <c r="H55" s="22"/>
      <c r="I55" s="8" t="s">
        <v>15</v>
      </c>
      <c r="J55" s="4">
        <f t="shared" si="17"/>
        <v>0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  <c r="P55" s="3">
        <v>0</v>
      </c>
      <c r="Q55" s="17"/>
      <c r="R55" s="16"/>
      <c r="S55" s="16"/>
      <c r="T55" s="16"/>
      <c r="U55" s="16"/>
      <c r="V55" s="16"/>
      <c r="W55" s="16"/>
      <c r="X55" s="16"/>
      <c r="Y55" s="16"/>
    </row>
    <row r="56" spans="1:25" ht="58.15" customHeight="1" x14ac:dyDescent="0.25">
      <c r="A56" s="16"/>
      <c r="B56" s="17"/>
      <c r="C56" s="18"/>
      <c r="D56" s="18"/>
      <c r="E56" s="20"/>
      <c r="F56" s="22"/>
      <c r="G56" s="22"/>
      <c r="H56" s="22"/>
      <c r="I56" s="10" t="s">
        <v>16</v>
      </c>
      <c r="J56" s="4">
        <f t="shared" si="17"/>
        <v>569840</v>
      </c>
      <c r="K56" s="3">
        <v>0</v>
      </c>
      <c r="L56" s="3">
        <v>0</v>
      </c>
      <c r="M56" s="3">
        <v>0</v>
      </c>
      <c r="N56" s="3">
        <v>569840</v>
      </c>
      <c r="O56" s="3">
        <v>0</v>
      </c>
      <c r="P56" s="3">
        <v>0</v>
      </c>
      <c r="Q56" s="17"/>
      <c r="R56" s="16"/>
      <c r="S56" s="16"/>
      <c r="T56" s="16"/>
      <c r="U56" s="16"/>
      <c r="V56" s="16"/>
      <c r="W56" s="16"/>
      <c r="X56" s="16"/>
      <c r="Y56" s="16"/>
    </row>
    <row r="57" spans="1:25" ht="17.25" customHeight="1" x14ac:dyDescent="0.25">
      <c r="A57" s="37" t="s">
        <v>61</v>
      </c>
      <c r="B57" s="37"/>
      <c r="C57" s="37"/>
      <c r="D57" s="37"/>
      <c r="E57" s="37"/>
      <c r="F57" s="37"/>
      <c r="G57" s="37"/>
      <c r="H57" s="37"/>
      <c r="I57" s="37"/>
      <c r="J57" s="37"/>
      <c r="K57" s="37"/>
      <c r="L57" s="37"/>
      <c r="M57" s="37"/>
      <c r="N57" s="37"/>
      <c r="O57" s="37"/>
      <c r="P57" s="37"/>
      <c r="Q57" s="37"/>
      <c r="R57" s="37"/>
      <c r="S57" s="37"/>
      <c r="T57" s="37"/>
      <c r="U57" s="37"/>
      <c r="V57" s="37"/>
      <c r="W57" s="37"/>
      <c r="X57" s="37"/>
      <c r="Y57" s="37"/>
    </row>
    <row r="58" spans="1:25" ht="39" customHeight="1" x14ac:dyDescent="0.25">
      <c r="A58" s="16" t="s">
        <v>17</v>
      </c>
      <c r="B58" s="17" t="s">
        <v>58</v>
      </c>
      <c r="C58" s="16">
        <v>2020</v>
      </c>
      <c r="D58" s="16">
        <v>2025</v>
      </c>
      <c r="E58" s="17" t="s">
        <v>29</v>
      </c>
      <c r="F58" s="23" t="s">
        <v>5</v>
      </c>
      <c r="G58" s="23" t="s">
        <v>5</v>
      </c>
      <c r="H58" s="23" t="s">
        <v>5</v>
      </c>
      <c r="I58" s="8" t="s">
        <v>4</v>
      </c>
      <c r="J58" s="3">
        <f>SUM(K58:P58)</f>
        <v>26239300.579999998</v>
      </c>
      <c r="K58" s="3">
        <f>K59+K60+K61</f>
        <v>204992.6</v>
      </c>
      <c r="L58" s="3">
        <f t="shared" ref="L58:P58" si="22">L59+L60+L61</f>
        <v>3400000</v>
      </c>
      <c r="M58" s="3">
        <f t="shared" si="22"/>
        <v>247065</v>
      </c>
      <c r="N58" s="3">
        <f t="shared" si="22"/>
        <v>22387242.979999997</v>
      </c>
      <c r="O58" s="3">
        <f t="shared" si="22"/>
        <v>0</v>
      </c>
      <c r="P58" s="3">
        <f t="shared" si="22"/>
        <v>0</v>
      </c>
      <c r="Q58" s="16" t="s">
        <v>5</v>
      </c>
      <c r="R58" s="16" t="s">
        <v>5</v>
      </c>
      <c r="S58" s="16" t="s">
        <v>5</v>
      </c>
      <c r="T58" s="16" t="s">
        <v>5</v>
      </c>
      <c r="U58" s="16" t="s">
        <v>5</v>
      </c>
      <c r="V58" s="16" t="s">
        <v>5</v>
      </c>
      <c r="W58" s="16" t="s">
        <v>5</v>
      </c>
      <c r="X58" s="16" t="s">
        <v>5</v>
      </c>
      <c r="Y58" s="16" t="s">
        <v>5</v>
      </c>
    </row>
    <row r="59" spans="1:25" ht="32.25" customHeight="1" x14ac:dyDescent="0.25">
      <c r="A59" s="16"/>
      <c r="B59" s="17"/>
      <c r="C59" s="16"/>
      <c r="D59" s="16"/>
      <c r="E59" s="17"/>
      <c r="F59" s="23"/>
      <c r="G59" s="23"/>
      <c r="H59" s="23"/>
      <c r="I59" s="8" t="s">
        <v>38</v>
      </c>
      <c r="J59" s="3">
        <f t="shared" ref="J59:J77" si="23">SUM(K59:P59)</f>
        <v>19174000</v>
      </c>
      <c r="K59" s="3">
        <f>K63+K67+K71+K75</f>
        <v>0</v>
      </c>
      <c r="L59" s="3">
        <f t="shared" ref="L59:P59" si="24">L63+L67+L71+L75</f>
        <v>0</v>
      </c>
      <c r="M59" s="3">
        <f t="shared" si="24"/>
        <v>0</v>
      </c>
      <c r="N59" s="3">
        <f t="shared" si="24"/>
        <v>19174000</v>
      </c>
      <c r="O59" s="3">
        <f t="shared" si="24"/>
        <v>0</v>
      </c>
      <c r="P59" s="3">
        <f t="shared" si="24"/>
        <v>0</v>
      </c>
      <c r="Q59" s="16"/>
      <c r="R59" s="16"/>
      <c r="S59" s="16"/>
      <c r="T59" s="16"/>
      <c r="U59" s="16"/>
      <c r="V59" s="16"/>
      <c r="W59" s="16"/>
      <c r="X59" s="16"/>
      <c r="Y59" s="16"/>
    </row>
    <row r="60" spans="1:25" ht="32.25" customHeight="1" x14ac:dyDescent="0.25">
      <c r="A60" s="16"/>
      <c r="B60" s="17"/>
      <c r="C60" s="16"/>
      <c r="D60" s="16"/>
      <c r="E60" s="17"/>
      <c r="F60" s="23"/>
      <c r="G60" s="23"/>
      <c r="H60" s="23"/>
      <c r="I60" s="8" t="s">
        <v>15</v>
      </c>
      <c r="J60" s="3">
        <f t="shared" si="23"/>
        <v>2280785.2599999998</v>
      </c>
      <c r="K60" s="3">
        <f t="shared" ref="K60:P61" si="25">K64+K68+K72+K76</f>
        <v>0</v>
      </c>
      <c r="L60" s="3">
        <f t="shared" si="25"/>
        <v>0</v>
      </c>
      <c r="M60" s="3">
        <f t="shared" si="25"/>
        <v>0</v>
      </c>
      <c r="N60" s="3">
        <f t="shared" si="25"/>
        <v>2280785.2599999998</v>
      </c>
      <c r="O60" s="3">
        <f t="shared" si="25"/>
        <v>0</v>
      </c>
      <c r="P60" s="3">
        <f t="shared" si="25"/>
        <v>0</v>
      </c>
      <c r="Q60" s="16"/>
      <c r="R60" s="16"/>
      <c r="S60" s="16"/>
      <c r="T60" s="16"/>
      <c r="U60" s="16"/>
      <c r="V60" s="16"/>
      <c r="W60" s="16"/>
      <c r="X60" s="16"/>
      <c r="Y60" s="16"/>
    </row>
    <row r="61" spans="1:25" ht="42" customHeight="1" x14ac:dyDescent="0.25">
      <c r="A61" s="16"/>
      <c r="B61" s="17"/>
      <c r="C61" s="16"/>
      <c r="D61" s="16"/>
      <c r="E61" s="17"/>
      <c r="F61" s="23"/>
      <c r="G61" s="23"/>
      <c r="H61" s="23"/>
      <c r="I61" s="8" t="s">
        <v>16</v>
      </c>
      <c r="J61" s="3">
        <f t="shared" si="23"/>
        <v>4784515.32</v>
      </c>
      <c r="K61" s="3">
        <f t="shared" si="25"/>
        <v>204992.6</v>
      </c>
      <c r="L61" s="3">
        <f t="shared" si="25"/>
        <v>3400000</v>
      </c>
      <c r="M61" s="3">
        <f t="shared" si="25"/>
        <v>247065</v>
      </c>
      <c r="N61" s="3">
        <f t="shared" si="25"/>
        <v>932457.72000000009</v>
      </c>
      <c r="O61" s="3">
        <f t="shared" si="25"/>
        <v>0</v>
      </c>
      <c r="P61" s="3">
        <f t="shared" si="25"/>
        <v>0</v>
      </c>
      <c r="Q61" s="16"/>
      <c r="R61" s="16"/>
      <c r="S61" s="16"/>
      <c r="T61" s="16"/>
      <c r="U61" s="16"/>
      <c r="V61" s="16"/>
      <c r="W61" s="16"/>
      <c r="X61" s="16"/>
      <c r="Y61" s="16"/>
    </row>
    <row r="62" spans="1:25" ht="34.5" customHeight="1" x14ac:dyDescent="0.25">
      <c r="A62" s="16" t="s">
        <v>51</v>
      </c>
      <c r="B62" s="17" t="s">
        <v>53</v>
      </c>
      <c r="C62" s="16">
        <v>2020</v>
      </c>
      <c r="D62" s="16">
        <v>2025</v>
      </c>
      <c r="E62" s="17" t="s">
        <v>29</v>
      </c>
      <c r="F62" s="23" t="s">
        <v>5</v>
      </c>
      <c r="G62" s="23" t="s">
        <v>5</v>
      </c>
      <c r="H62" s="23" t="s">
        <v>5</v>
      </c>
      <c r="I62" s="8" t="s">
        <v>4</v>
      </c>
      <c r="J62" s="3">
        <f t="shared" si="23"/>
        <v>3824992.6</v>
      </c>
      <c r="K62" s="3">
        <f>K63+K64+K65</f>
        <v>204992.6</v>
      </c>
      <c r="L62" s="3">
        <f t="shared" ref="L62:P62" si="26">L63+L64+L65</f>
        <v>3400000</v>
      </c>
      <c r="M62" s="3">
        <f t="shared" si="26"/>
        <v>0</v>
      </c>
      <c r="N62" s="3">
        <f t="shared" si="26"/>
        <v>220000</v>
      </c>
      <c r="O62" s="3">
        <f t="shared" si="26"/>
        <v>0</v>
      </c>
      <c r="P62" s="3">
        <f t="shared" si="26"/>
        <v>0</v>
      </c>
      <c r="Q62" s="19" t="s">
        <v>47</v>
      </c>
      <c r="R62" s="18" t="s">
        <v>46</v>
      </c>
      <c r="S62" s="18">
        <v>7.1</v>
      </c>
      <c r="T62" s="18">
        <v>1.1000000000000001</v>
      </c>
      <c r="U62" s="18">
        <v>3.3</v>
      </c>
      <c r="V62" s="28">
        <v>0</v>
      </c>
      <c r="W62" s="18">
        <v>0</v>
      </c>
      <c r="X62" s="18">
        <v>0</v>
      </c>
      <c r="Y62" s="18">
        <v>0</v>
      </c>
    </row>
    <row r="63" spans="1:25" ht="30" x14ac:dyDescent="0.25">
      <c r="A63" s="16"/>
      <c r="B63" s="17"/>
      <c r="C63" s="16"/>
      <c r="D63" s="16"/>
      <c r="E63" s="17"/>
      <c r="F63" s="23"/>
      <c r="G63" s="23"/>
      <c r="H63" s="23"/>
      <c r="I63" s="8" t="s">
        <v>38</v>
      </c>
      <c r="J63" s="3">
        <f t="shared" si="23"/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20"/>
      <c r="R63" s="27"/>
      <c r="S63" s="27"/>
      <c r="T63" s="27"/>
      <c r="U63" s="27"/>
      <c r="V63" s="29"/>
      <c r="W63" s="27"/>
      <c r="X63" s="27"/>
      <c r="Y63" s="27"/>
    </row>
    <row r="64" spans="1:25" ht="30" x14ac:dyDescent="0.25">
      <c r="A64" s="16"/>
      <c r="B64" s="17"/>
      <c r="C64" s="16"/>
      <c r="D64" s="16"/>
      <c r="E64" s="17"/>
      <c r="F64" s="23"/>
      <c r="G64" s="23"/>
      <c r="H64" s="23"/>
      <c r="I64" s="8" t="s">
        <v>15</v>
      </c>
      <c r="J64" s="3">
        <f t="shared" si="23"/>
        <v>0</v>
      </c>
      <c r="K64" s="3">
        <v>0</v>
      </c>
      <c r="L64" s="3">
        <v>0</v>
      </c>
      <c r="M64" s="3">
        <v>0</v>
      </c>
      <c r="N64" s="3">
        <v>0</v>
      </c>
      <c r="O64" s="3">
        <v>0</v>
      </c>
      <c r="P64" s="3">
        <v>0</v>
      </c>
      <c r="Q64" s="20"/>
      <c r="R64" s="27"/>
      <c r="S64" s="27"/>
      <c r="T64" s="27"/>
      <c r="U64" s="27"/>
      <c r="V64" s="29"/>
      <c r="W64" s="27"/>
      <c r="X64" s="27"/>
      <c r="Y64" s="27"/>
    </row>
    <row r="65" spans="1:25" ht="36" customHeight="1" x14ac:dyDescent="0.25">
      <c r="A65" s="18"/>
      <c r="B65" s="19"/>
      <c r="C65" s="18"/>
      <c r="D65" s="18"/>
      <c r="E65" s="19"/>
      <c r="F65" s="23"/>
      <c r="G65" s="23"/>
      <c r="H65" s="23"/>
      <c r="I65" s="10" t="s">
        <v>16</v>
      </c>
      <c r="J65" s="3">
        <f t="shared" si="23"/>
        <v>3824992.6</v>
      </c>
      <c r="K65" s="5">
        <v>204992.6</v>
      </c>
      <c r="L65" s="4">
        <v>3400000</v>
      </c>
      <c r="M65" s="4">
        <v>0</v>
      </c>
      <c r="N65" s="4">
        <v>220000</v>
      </c>
      <c r="O65" s="4">
        <v>0</v>
      </c>
      <c r="P65" s="4">
        <v>0</v>
      </c>
      <c r="Q65" s="20"/>
      <c r="R65" s="27"/>
      <c r="S65" s="27"/>
      <c r="T65" s="27"/>
      <c r="U65" s="27"/>
      <c r="V65" s="29"/>
      <c r="W65" s="27"/>
      <c r="X65" s="27"/>
      <c r="Y65" s="27"/>
    </row>
    <row r="66" spans="1:25" ht="15" customHeight="1" x14ac:dyDescent="0.25">
      <c r="A66" s="16" t="s">
        <v>54</v>
      </c>
      <c r="B66" s="17" t="s">
        <v>55</v>
      </c>
      <c r="C66" s="16">
        <v>2020</v>
      </c>
      <c r="D66" s="16">
        <v>2025</v>
      </c>
      <c r="E66" s="17" t="s">
        <v>29</v>
      </c>
      <c r="F66" s="23" t="s">
        <v>5</v>
      </c>
      <c r="G66" s="23" t="s">
        <v>5</v>
      </c>
      <c r="H66" s="23" t="s">
        <v>5</v>
      </c>
      <c r="I66" s="8" t="s">
        <v>4</v>
      </c>
      <c r="J66" s="3">
        <f t="shared" ref="J66:J73" si="27">SUM(K66:P66)</f>
        <v>0</v>
      </c>
      <c r="K66" s="3">
        <f>K67+K68+K69</f>
        <v>0</v>
      </c>
      <c r="L66" s="3">
        <f t="shared" ref="L66:P66" si="28">L67+L68+L69</f>
        <v>0</v>
      </c>
      <c r="M66" s="3">
        <f t="shared" si="28"/>
        <v>0</v>
      </c>
      <c r="N66" s="3">
        <f t="shared" si="28"/>
        <v>0</v>
      </c>
      <c r="O66" s="3">
        <f t="shared" si="28"/>
        <v>0</v>
      </c>
      <c r="P66" s="3">
        <f t="shared" si="28"/>
        <v>0</v>
      </c>
      <c r="Q66" s="17" t="s">
        <v>5</v>
      </c>
      <c r="R66" s="16" t="s">
        <v>5</v>
      </c>
      <c r="S66" s="16" t="s">
        <v>5</v>
      </c>
      <c r="T66" s="16" t="s">
        <v>5</v>
      </c>
      <c r="U66" s="16" t="s">
        <v>5</v>
      </c>
      <c r="V66" s="16" t="s">
        <v>5</v>
      </c>
      <c r="W66" s="16" t="s">
        <v>5</v>
      </c>
      <c r="X66" s="16" t="s">
        <v>5</v>
      </c>
      <c r="Y66" s="16" t="s">
        <v>5</v>
      </c>
    </row>
    <row r="67" spans="1:25" ht="30" x14ac:dyDescent="0.25">
      <c r="A67" s="16"/>
      <c r="B67" s="17"/>
      <c r="C67" s="16"/>
      <c r="D67" s="16"/>
      <c r="E67" s="17"/>
      <c r="F67" s="23"/>
      <c r="G67" s="23"/>
      <c r="H67" s="23"/>
      <c r="I67" s="8" t="s">
        <v>38</v>
      </c>
      <c r="J67" s="3">
        <f t="shared" si="27"/>
        <v>0</v>
      </c>
      <c r="K67" s="3">
        <v>0</v>
      </c>
      <c r="L67" s="3">
        <v>0</v>
      </c>
      <c r="M67" s="3">
        <v>0</v>
      </c>
      <c r="N67" s="3">
        <v>0</v>
      </c>
      <c r="O67" s="3">
        <v>0</v>
      </c>
      <c r="P67" s="3">
        <v>0</v>
      </c>
      <c r="Q67" s="17"/>
      <c r="R67" s="16"/>
      <c r="S67" s="16"/>
      <c r="T67" s="16"/>
      <c r="U67" s="16"/>
      <c r="V67" s="16"/>
      <c r="W67" s="16"/>
      <c r="X67" s="16"/>
      <c r="Y67" s="16"/>
    </row>
    <row r="68" spans="1:25" ht="30" x14ac:dyDescent="0.25">
      <c r="A68" s="16"/>
      <c r="B68" s="17"/>
      <c r="C68" s="16"/>
      <c r="D68" s="16"/>
      <c r="E68" s="17"/>
      <c r="F68" s="23"/>
      <c r="G68" s="23"/>
      <c r="H68" s="23"/>
      <c r="I68" s="8" t="s">
        <v>15</v>
      </c>
      <c r="J68" s="3">
        <f t="shared" si="27"/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  <c r="Q68" s="17"/>
      <c r="R68" s="16"/>
      <c r="S68" s="16"/>
      <c r="T68" s="16"/>
      <c r="U68" s="16"/>
      <c r="V68" s="16"/>
      <c r="W68" s="16"/>
      <c r="X68" s="16"/>
      <c r="Y68" s="16"/>
    </row>
    <row r="69" spans="1:25" ht="39.6" customHeight="1" x14ac:dyDescent="0.25">
      <c r="A69" s="16"/>
      <c r="B69" s="17"/>
      <c r="C69" s="16"/>
      <c r="D69" s="16"/>
      <c r="E69" s="17"/>
      <c r="F69" s="23"/>
      <c r="G69" s="23"/>
      <c r="H69" s="23"/>
      <c r="I69" s="8" t="s">
        <v>16</v>
      </c>
      <c r="J69" s="3">
        <f t="shared" si="27"/>
        <v>0</v>
      </c>
      <c r="K69" s="4">
        <v>0</v>
      </c>
      <c r="L69" s="3">
        <v>0</v>
      </c>
      <c r="M69" s="3">
        <v>0</v>
      </c>
      <c r="N69" s="3">
        <v>0</v>
      </c>
      <c r="O69" s="3">
        <v>0</v>
      </c>
      <c r="P69" s="3">
        <v>0</v>
      </c>
      <c r="Q69" s="17"/>
      <c r="R69" s="16"/>
      <c r="S69" s="16"/>
      <c r="T69" s="16"/>
      <c r="U69" s="16"/>
      <c r="V69" s="16"/>
      <c r="W69" s="16"/>
      <c r="X69" s="16"/>
      <c r="Y69" s="16"/>
    </row>
    <row r="70" spans="1:25" x14ac:dyDescent="0.25">
      <c r="A70" s="16" t="s">
        <v>73</v>
      </c>
      <c r="B70" s="17" t="s">
        <v>74</v>
      </c>
      <c r="C70" s="16">
        <v>2021</v>
      </c>
      <c r="D70" s="16">
        <v>2025</v>
      </c>
      <c r="E70" s="17" t="s">
        <v>29</v>
      </c>
      <c r="F70" s="23" t="s">
        <v>5</v>
      </c>
      <c r="G70" s="23" t="s">
        <v>5</v>
      </c>
      <c r="H70" s="23" t="s">
        <v>5</v>
      </c>
      <c r="I70" s="8" t="s">
        <v>4</v>
      </c>
      <c r="J70" s="3">
        <f t="shared" si="27"/>
        <v>20203605.960000001</v>
      </c>
      <c r="K70" s="3">
        <f>K71+K72+K73</f>
        <v>0</v>
      </c>
      <c r="L70" s="3">
        <f t="shared" ref="L70:P70" si="29">L71+L72+L73</f>
        <v>0</v>
      </c>
      <c r="M70" s="3">
        <f t="shared" si="29"/>
        <v>247065</v>
      </c>
      <c r="N70" s="3">
        <f t="shared" si="29"/>
        <v>19956540.960000001</v>
      </c>
      <c r="O70" s="3">
        <f t="shared" si="29"/>
        <v>0</v>
      </c>
      <c r="P70" s="3">
        <f t="shared" si="29"/>
        <v>0</v>
      </c>
      <c r="Q70" s="17" t="s">
        <v>75</v>
      </c>
      <c r="R70" s="16" t="s">
        <v>46</v>
      </c>
      <c r="S70" s="16">
        <v>4.0669700000000004</v>
      </c>
      <c r="T70" s="16" t="s">
        <v>5</v>
      </c>
      <c r="U70" s="16" t="s">
        <v>5</v>
      </c>
      <c r="V70" s="16" t="s">
        <v>5</v>
      </c>
      <c r="W70" s="16">
        <v>4.0669700000000004</v>
      </c>
      <c r="X70" s="16" t="s">
        <v>5</v>
      </c>
      <c r="Y70" s="16" t="s">
        <v>5</v>
      </c>
    </row>
    <row r="71" spans="1:25" ht="30" x14ac:dyDescent="0.25">
      <c r="A71" s="16"/>
      <c r="B71" s="17"/>
      <c r="C71" s="16"/>
      <c r="D71" s="16"/>
      <c r="E71" s="17"/>
      <c r="F71" s="23"/>
      <c r="G71" s="23"/>
      <c r="H71" s="23"/>
      <c r="I71" s="8" t="s">
        <v>38</v>
      </c>
      <c r="J71" s="3">
        <f t="shared" si="27"/>
        <v>19174000</v>
      </c>
      <c r="K71" s="3">
        <v>0</v>
      </c>
      <c r="L71" s="3">
        <v>0</v>
      </c>
      <c r="M71" s="3">
        <v>0</v>
      </c>
      <c r="N71" s="3">
        <v>19174000</v>
      </c>
      <c r="O71" s="3">
        <v>0</v>
      </c>
      <c r="P71" s="3">
        <v>0</v>
      </c>
      <c r="Q71" s="17"/>
      <c r="R71" s="16"/>
      <c r="S71" s="16"/>
      <c r="T71" s="16"/>
      <c r="U71" s="16"/>
      <c r="V71" s="16"/>
      <c r="W71" s="16"/>
      <c r="X71" s="16"/>
      <c r="Y71" s="16"/>
    </row>
    <row r="72" spans="1:25" ht="30" x14ac:dyDescent="0.25">
      <c r="A72" s="16"/>
      <c r="B72" s="17"/>
      <c r="C72" s="16"/>
      <c r="D72" s="16"/>
      <c r="E72" s="17"/>
      <c r="F72" s="23"/>
      <c r="G72" s="23"/>
      <c r="H72" s="23"/>
      <c r="I72" s="8" t="s">
        <v>15</v>
      </c>
      <c r="J72" s="3">
        <f t="shared" si="27"/>
        <v>391306.12</v>
      </c>
      <c r="K72" s="3">
        <v>0</v>
      </c>
      <c r="L72" s="3">
        <v>0</v>
      </c>
      <c r="M72" s="3">
        <v>0</v>
      </c>
      <c r="N72" s="3">
        <v>391306.12</v>
      </c>
      <c r="O72" s="3">
        <v>0</v>
      </c>
      <c r="P72" s="3">
        <v>0</v>
      </c>
      <c r="Q72" s="17"/>
      <c r="R72" s="16"/>
      <c r="S72" s="16"/>
      <c r="T72" s="16"/>
      <c r="U72" s="16"/>
      <c r="V72" s="16"/>
      <c r="W72" s="16"/>
      <c r="X72" s="16"/>
      <c r="Y72" s="16"/>
    </row>
    <row r="73" spans="1:25" ht="30" x14ac:dyDescent="0.25">
      <c r="A73" s="16"/>
      <c r="B73" s="17"/>
      <c r="C73" s="16"/>
      <c r="D73" s="16"/>
      <c r="E73" s="17"/>
      <c r="F73" s="23"/>
      <c r="G73" s="23"/>
      <c r="H73" s="23"/>
      <c r="I73" s="8" t="s">
        <v>16</v>
      </c>
      <c r="J73" s="3">
        <f t="shared" si="27"/>
        <v>638299.84000000008</v>
      </c>
      <c r="K73" s="4">
        <v>0</v>
      </c>
      <c r="L73" s="3">
        <v>0</v>
      </c>
      <c r="M73" s="3">
        <v>247065</v>
      </c>
      <c r="N73" s="3">
        <v>391234.84</v>
      </c>
      <c r="O73" s="3">
        <v>0</v>
      </c>
      <c r="P73" s="3">
        <v>0</v>
      </c>
      <c r="Q73" s="17"/>
      <c r="R73" s="16"/>
      <c r="S73" s="16"/>
      <c r="T73" s="16"/>
      <c r="U73" s="16"/>
      <c r="V73" s="16"/>
      <c r="W73" s="16"/>
      <c r="X73" s="16"/>
      <c r="Y73" s="16"/>
    </row>
    <row r="74" spans="1:25" x14ac:dyDescent="0.25">
      <c r="A74" s="16" t="s">
        <v>77</v>
      </c>
      <c r="B74" s="17" t="s">
        <v>78</v>
      </c>
      <c r="C74" s="16">
        <v>2021</v>
      </c>
      <c r="D74" s="16">
        <v>2025</v>
      </c>
      <c r="E74" s="17" t="s">
        <v>29</v>
      </c>
      <c r="F74" s="23" t="s">
        <v>5</v>
      </c>
      <c r="G74" s="23" t="s">
        <v>5</v>
      </c>
      <c r="H74" s="23" t="s">
        <v>5</v>
      </c>
      <c r="I74" s="8" t="s">
        <v>4</v>
      </c>
      <c r="J74" s="3">
        <f t="shared" si="23"/>
        <v>2210702.02</v>
      </c>
      <c r="K74" s="3">
        <f>K75+K76+K77</f>
        <v>0</v>
      </c>
      <c r="L74" s="3">
        <f t="shared" ref="L74:P74" si="30">L75+L76+L77</f>
        <v>0</v>
      </c>
      <c r="M74" s="3">
        <f t="shared" si="30"/>
        <v>0</v>
      </c>
      <c r="N74" s="3">
        <f t="shared" si="30"/>
        <v>2210702.02</v>
      </c>
      <c r="O74" s="3">
        <f t="shared" si="30"/>
        <v>0</v>
      </c>
      <c r="P74" s="3">
        <f t="shared" si="30"/>
        <v>0</v>
      </c>
      <c r="Q74" s="17" t="s">
        <v>79</v>
      </c>
      <c r="R74" s="16" t="s">
        <v>80</v>
      </c>
      <c r="S74" s="16">
        <v>4</v>
      </c>
      <c r="T74" s="16" t="s">
        <v>5</v>
      </c>
      <c r="U74" s="16" t="s">
        <v>5</v>
      </c>
      <c r="V74" s="16" t="s">
        <v>5</v>
      </c>
      <c r="W74" s="16">
        <v>4</v>
      </c>
      <c r="X74" s="16" t="s">
        <v>5</v>
      </c>
      <c r="Y74" s="16" t="s">
        <v>5</v>
      </c>
    </row>
    <row r="75" spans="1:25" ht="30" x14ac:dyDescent="0.25">
      <c r="A75" s="16"/>
      <c r="B75" s="17"/>
      <c r="C75" s="16"/>
      <c r="D75" s="16"/>
      <c r="E75" s="17"/>
      <c r="F75" s="23"/>
      <c r="G75" s="23"/>
      <c r="H75" s="23"/>
      <c r="I75" s="8" t="s">
        <v>38</v>
      </c>
      <c r="J75" s="3">
        <f t="shared" si="23"/>
        <v>0</v>
      </c>
      <c r="K75" s="3">
        <v>0</v>
      </c>
      <c r="L75" s="3">
        <v>0</v>
      </c>
      <c r="M75" s="3">
        <v>0</v>
      </c>
      <c r="N75" s="3">
        <v>0</v>
      </c>
      <c r="O75" s="3">
        <v>0</v>
      </c>
      <c r="P75" s="3">
        <v>0</v>
      </c>
      <c r="Q75" s="17"/>
      <c r="R75" s="16"/>
      <c r="S75" s="16"/>
      <c r="T75" s="16"/>
      <c r="U75" s="16"/>
      <c r="V75" s="16"/>
      <c r="W75" s="16"/>
      <c r="X75" s="16"/>
      <c r="Y75" s="16"/>
    </row>
    <row r="76" spans="1:25" ht="30" x14ac:dyDescent="0.25">
      <c r="A76" s="16"/>
      <c r="B76" s="17"/>
      <c r="C76" s="16"/>
      <c r="D76" s="16"/>
      <c r="E76" s="17"/>
      <c r="F76" s="23"/>
      <c r="G76" s="23"/>
      <c r="H76" s="23"/>
      <c r="I76" s="8" t="s">
        <v>15</v>
      </c>
      <c r="J76" s="3">
        <f t="shared" si="23"/>
        <v>1889479.14</v>
      </c>
      <c r="K76" s="3">
        <v>0</v>
      </c>
      <c r="L76" s="3">
        <v>0</v>
      </c>
      <c r="M76" s="3">
        <v>0</v>
      </c>
      <c r="N76" s="3">
        <v>1889479.14</v>
      </c>
      <c r="O76" s="3">
        <v>0</v>
      </c>
      <c r="P76" s="3">
        <v>0</v>
      </c>
      <c r="Q76" s="17"/>
      <c r="R76" s="16"/>
      <c r="S76" s="16"/>
      <c r="T76" s="16"/>
      <c r="U76" s="16"/>
      <c r="V76" s="16"/>
      <c r="W76" s="16"/>
      <c r="X76" s="16"/>
      <c r="Y76" s="16"/>
    </row>
    <row r="77" spans="1:25" ht="30" x14ac:dyDescent="0.25">
      <c r="A77" s="16"/>
      <c r="B77" s="17"/>
      <c r="C77" s="16"/>
      <c r="D77" s="16"/>
      <c r="E77" s="17"/>
      <c r="F77" s="23"/>
      <c r="G77" s="23"/>
      <c r="H77" s="23"/>
      <c r="I77" s="8" t="s">
        <v>16</v>
      </c>
      <c r="J77" s="3">
        <f t="shared" si="23"/>
        <v>321222.88</v>
      </c>
      <c r="K77" s="4">
        <v>0</v>
      </c>
      <c r="L77" s="3">
        <v>0</v>
      </c>
      <c r="M77" s="3">
        <v>0</v>
      </c>
      <c r="N77" s="3">
        <v>321222.88</v>
      </c>
      <c r="O77" s="3">
        <v>0</v>
      </c>
      <c r="P77" s="3">
        <v>0</v>
      </c>
      <c r="Q77" s="17"/>
      <c r="R77" s="16"/>
      <c r="S77" s="16"/>
      <c r="T77" s="16"/>
      <c r="U77" s="16"/>
      <c r="V77" s="16"/>
      <c r="W77" s="16"/>
      <c r="X77" s="16"/>
      <c r="Y77" s="16"/>
    </row>
    <row r="78" spans="1:25" x14ac:dyDescent="0.25">
      <c r="A78" s="24" t="s">
        <v>62</v>
      </c>
      <c r="B78" s="25"/>
      <c r="C78" s="25"/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6"/>
    </row>
    <row r="79" spans="1:25" ht="13.5" customHeight="1" x14ac:dyDescent="0.25">
      <c r="A79" s="18" t="s">
        <v>18</v>
      </c>
      <c r="B79" s="19" t="s">
        <v>59</v>
      </c>
      <c r="C79" s="18">
        <v>2020</v>
      </c>
      <c r="D79" s="18">
        <v>2025</v>
      </c>
      <c r="E79" s="19" t="s">
        <v>29</v>
      </c>
      <c r="F79" s="21" t="s">
        <v>5</v>
      </c>
      <c r="G79" s="21" t="s">
        <v>5</v>
      </c>
      <c r="H79" s="21" t="s">
        <v>5</v>
      </c>
      <c r="I79" s="8" t="s">
        <v>4</v>
      </c>
      <c r="J79" s="3">
        <f>SUM(K79:P79)</f>
        <v>0</v>
      </c>
      <c r="K79" s="3">
        <f>K80+K81+K82</f>
        <v>0</v>
      </c>
      <c r="L79" s="3">
        <f t="shared" ref="L79:P79" si="31">L80+L81+L82</f>
        <v>0</v>
      </c>
      <c r="M79" s="3">
        <f t="shared" si="31"/>
        <v>0</v>
      </c>
      <c r="N79" s="3">
        <f t="shared" si="31"/>
        <v>0</v>
      </c>
      <c r="O79" s="3">
        <f t="shared" si="31"/>
        <v>0</v>
      </c>
      <c r="P79" s="3">
        <f t="shared" si="31"/>
        <v>0</v>
      </c>
      <c r="Q79" s="16" t="s">
        <v>5</v>
      </c>
      <c r="R79" s="16" t="s">
        <v>5</v>
      </c>
      <c r="S79" s="16" t="s">
        <v>5</v>
      </c>
      <c r="T79" s="16" t="s">
        <v>5</v>
      </c>
      <c r="U79" s="16" t="s">
        <v>5</v>
      </c>
      <c r="V79" s="16" t="s">
        <v>5</v>
      </c>
      <c r="W79" s="16" t="s">
        <v>5</v>
      </c>
      <c r="X79" s="16" t="s">
        <v>5</v>
      </c>
      <c r="Y79" s="16" t="s">
        <v>5</v>
      </c>
    </row>
    <row r="80" spans="1:25" ht="31.5" customHeight="1" x14ac:dyDescent="0.25">
      <c r="A80" s="27"/>
      <c r="B80" s="20"/>
      <c r="C80" s="27"/>
      <c r="D80" s="27"/>
      <c r="E80" s="20"/>
      <c r="F80" s="22"/>
      <c r="G80" s="22"/>
      <c r="H80" s="22"/>
      <c r="I80" s="8" t="s">
        <v>38</v>
      </c>
      <c r="J80" s="3">
        <f t="shared" ref="J80:J86" si="32">SUM(K80:P80)</f>
        <v>0</v>
      </c>
      <c r="K80" s="3">
        <v>0</v>
      </c>
      <c r="L80" s="3">
        <v>0</v>
      </c>
      <c r="M80" s="3">
        <v>0</v>
      </c>
      <c r="N80" s="3">
        <v>0</v>
      </c>
      <c r="O80" s="3">
        <v>0</v>
      </c>
      <c r="P80" s="3">
        <v>0</v>
      </c>
      <c r="Q80" s="16"/>
      <c r="R80" s="16"/>
      <c r="S80" s="16"/>
      <c r="T80" s="16"/>
      <c r="U80" s="16"/>
      <c r="V80" s="16"/>
      <c r="W80" s="16"/>
      <c r="X80" s="16"/>
      <c r="Y80" s="16"/>
    </row>
    <row r="81" spans="1:25" ht="31.5" customHeight="1" x14ac:dyDescent="0.25">
      <c r="A81" s="27"/>
      <c r="B81" s="20"/>
      <c r="C81" s="27"/>
      <c r="D81" s="27"/>
      <c r="E81" s="20"/>
      <c r="F81" s="22"/>
      <c r="G81" s="22"/>
      <c r="H81" s="22"/>
      <c r="I81" s="8" t="s">
        <v>15</v>
      </c>
      <c r="J81" s="3">
        <f t="shared" si="32"/>
        <v>0</v>
      </c>
      <c r="K81" s="3">
        <v>0</v>
      </c>
      <c r="L81" s="3">
        <v>0</v>
      </c>
      <c r="M81" s="3">
        <v>0</v>
      </c>
      <c r="N81" s="3">
        <v>0</v>
      </c>
      <c r="O81" s="3">
        <v>0</v>
      </c>
      <c r="P81" s="3">
        <v>0</v>
      </c>
      <c r="Q81" s="16"/>
      <c r="R81" s="16"/>
      <c r="S81" s="16"/>
      <c r="T81" s="16"/>
      <c r="U81" s="16"/>
      <c r="V81" s="16"/>
      <c r="W81" s="16"/>
      <c r="X81" s="16"/>
      <c r="Y81" s="16"/>
    </row>
    <row r="82" spans="1:25" ht="31.5" customHeight="1" x14ac:dyDescent="0.25">
      <c r="A82" s="27"/>
      <c r="B82" s="20"/>
      <c r="C82" s="27"/>
      <c r="D82" s="27"/>
      <c r="E82" s="20"/>
      <c r="F82" s="22"/>
      <c r="G82" s="22"/>
      <c r="H82" s="22"/>
      <c r="I82" s="8" t="s">
        <v>16</v>
      </c>
      <c r="J82" s="3">
        <f t="shared" si="32"/>
        <v>0</v>
      </c>
      <c r="K82" s="3">
        <v>0</v>
      </c>
      <c r="L82" s="3">
        <v>0</v>
      </c>
      <c r="M82" s="3">
        <v>0</v>
      </c>
      <c r="N82" s="3">
        <v>0</v>
      </c>
      <c r="O82" s="3">
        <v>0</v>
      </c>
      <c r="P82" s="3">
        <v>0</v>
      </c>
      <c r="Q82" s="16"/>
      <c r="R82" s="16"/>
      <c r="S82" s="16"/>
      <c r="T82" s="16"/>
      <c r="U82" s="16"/>
      <c r="V82" s="16"/>
      <c r="W82" s="16"/>
      <c r="X82" s="16"/>
      <c r="Y82" s="16"/>
    </row>
    <row r="83" spans="1:25" x14ac:dyDescent="0.25">
      <c r="A83" s="16" t="s">
        <v>8</v>
      </c>
      <c r="B83" s="16"/>
      <c r="C83" s="16">
        <v>2020</v>
      </c>
      <c r="D83" s="16">
        <v>2025</v>
      </c>
      <c r="E83" s="16" t="s">
        <v>5</v>
      </c>
      <c r="F83" s="16" t="s">
        <v>5</v>
      </c>
      <c r="G83" s="16" t="s">
        <v>5</v>
      </c>
      <c r="H83" s="16" t="s">
        <v>5</v>
      </c>
      <c r="I83" s="11" t="s">
        <v>4</v>
      </c>
      <c r="J83" s="3">
        <f t="shared" si="32"/>
        <v>227175252.10000002</v>
      </c>
      <c r="K83" s="3">
        <f>K84+K85+K86</f>
        <v>17731909.530000001</v>
      </c>
      <c r="L83" s="3">
        <f t="shared" ref="L83:P83" si="33">L84+L85+L86</f>
        <v>75337722.799999997</v>
      </c>
      <c r="M83" s="3">
        <f t="shared" si="33"/>
        <v>18611322.969999999</v>
      </c>
      <c r="N83" s="3">
        <f t="shared" si="33"/>
        <v>112697923.24000001</v>
      </c>
      <c r="O83" s="3">
        <f t="shared" si="33"/>
        <v>1398186.78</v>
      </c>
      <c r="P83" s="3">
        <f t="shared" si="33"/>
        <v>1398186.78</v>
      </c>
      <c r="Q83" s="16" t="s">
        <v>5</v>
      </c>
      <c r="R83" s="16" t="s">
        <v>5</v>
      </c>
      <c r="S83" s="16" t="s">
        <v>5</v>
      </c>
      <c r="T83" s="16" t="s">
        <v>5</v>
      </c>
      <c r="U83" s="16" t="s">
        <v>5</v>
      </c>
      <c r="V83" s="16" t="s">
        <v>5</v>
      </c>
      <c r="W83" s="16" t="s">
        <v>5</v>
      </c>
      <c r="X83" s="16" t="s">
        <v>5</v>
      </c>
      <c r="Y83" s="16" t="s">
        <v>5</v>
      </c>
    </row>
    <row r="84" spans="1:25" ht="30" x14ac:dyDescent="0.25">
      <c r="A84" s="16"/>
      <c r="B84" s="16"/>
      <c r="C84" s="16"/>
      <c r="D84" s="16"/>
      <c r="E84" s="16"/>
      <c r="F84" s="16"/>
      <c r="G84" s="16"/>
      <c r="H84" s="16"/>
      <c r="I84" s="9" t="s">
        <v>38</v>
      </c>
      <c r="J84" s="3">
        <f t="shared" si="32"/>
        <v>86614691.049999997</v>
      </c>
      <c r="K84" s="3">
        <f>K17+K30+K59+K80</f>
        <v>6775728.4900000002</v>
      </c>
      <c r="L84" s="3">
        <f t="shared" ref="L84:P84" si="34">L17+L30+L59+L80</f>
        <v>54712647.909999996</v>
      </c>
      <c r="M84" s="3">
        <f t="shared" si="34"/>
        <v>3759508.81</v>
      </c>
      <c r="N84" s="3">
        <f t="shared" si="34"/>
        <v>21366805.84</v>
      </c>
      <c r="O84" s="3">
        <f t="shared" si="34"/>
        <v>0</v>
      </c>
      <c r="P84" s="3">
        <f t="shared" si="34"/>
        <v>0</v>
      </c>
      <c r="Q84" s="16"/>
      <c r="R84" s="16"/>
      <c r="S84" s="16"/>
      <c r="T84" s="16"/>
      <c r="U84" s="16"/>
      <c r="V84" s="16"/>
      <c r="W84" s="16"/>
      <c r="X84" s="16"/>
      <c r="Y84" s="16"/>
    </row>
    <row r="85" spans="1:25" ht="30" x14ac:dyDescent="0.25">
      <c r="A85" s="16"/>
      <c r="B85" s="16"/>
      <c r="C85" s="16"/>
      <c r="D85" s="16"/>
      <c r="E85" s="16"/>
      <c r="F85" s="16"/>
      <c r="G85" s="16"/>
      <c r="H85" s="16"/>
      <c r="I85" s="9" t="s">
        <v>15</v>
      </c>
      <c r="J85" s="3">
        <f t="shared" si="32"/>
        <v>122878391.26000001</v>
      </c>
      <c r="K85" s="3">
        <f>K18+K31+K60+K81</f>
        <v>7497669.2000000002</v>
      </c>
      <c r="L85" s="3">
        <f>L18+L31+L60+L81</f>
        <v>16442208.18</v>
      </c>
      <c r="M85" s="3">
        <f t="shared" ref="M85:P85" si="35">M18+M31+M60+M81</f>
        <v>14072614.870000001</v>
      </c>
      <c r="N85" s="3">
        <f t="shared" si="35"/>
        <v>84865899.010000005</v>
      </c>
      <c r="O85" s="3">
        <f t="shared" si="35"/>
        <v>0</v>
      </c>
      <c r="P85" s="3">
        <f t="shared" si="35"/>
        <v>0</v>
      </c>
      <c r="Q85" s="16"/>
      <c r="R85" s="16"/>
      <c r="S85" s="16"/>
      <c r="T85" s="16"/>
      <c r="U85" s="16"/>
      <c r="V85" s="16"/>
      <c r="W85" s="16"/>
      <c r="X85" s="16"/>
      <c r="Y85" s="16"/>
    </row>
    <row r="86" spans="1:25" ht="30" x14ac:dyDescent="0.25">
      <c r="A86" s="16"/>
      <c r="B86" s="16"/>
      <c r="C86" s="16"/>
      <c r="D86" s="16"/>
      <c r="E86" s="16"/>
      <c r="F86" s="16"/>
      <c r="G86" s="16"/>
      <c r="H86" s="16"/>
      <c r="I86" s="8" t="s">
        <v>16</v>
      </c>
      <c r="J86" s="3">
        <f t="shared" si="32"/>
        <v>17682169.789999999</v>
      </c>
      <c r="K86" s="3">
        <f>K19+K32+K61+K82</f>
        <v>3458511.8400000003</v>
      </c>
      <c r="L86" s="3">
        <f t="shared" ref="L86" si="36">L19+L32+L61+L82</f>
        <v>4182866.71</v>
      </c>
      <c r="M86" s="3">
        <f t="shared" ref="M86:P86" si="37">M19+M32+M61+M82</f>
        <v>779199.29</v>
      </c>
      <c r="N86" s="3">
        <f t="shared" si="37"/>
        <v>6465218.3899999997</v>
      </c>
      <c r="O86" s="3">
        <f t="shared" si="37"/>
        <v>1398186.78</v>
      </c>
      <c r="P86" s="3">
        <f t="shared" si="37"/>
        <v>1398186.78</v>
      </c>
      <c r="Q86" s="16"/>
      <c r="R86" s="16"/>
      <c r="S86" s="16"/>
      <c r="T86" s="16"/>
      <c r="U86" s="16"/>
      <c r="V86" s="16"/>
      <c r="W86" s="16"/>
      <c r="X86" s="16"/>
      <c r="Y86" s="16"/>
    </row>
    <row r="89" spans="1:25" x14ac:dyDescent="0.25">
      <c r="M89" s="12"/>
    </row>
    <row r="90" spans="1:25" x14ac:dyDescent="0.25">
      <c r="M90" s="12"/>
    </row>
    <row r="94" spans="1:25" x14ac:dyDescent="0.25">
      <c r="N94" s="12"/>
    </row>
    <row r="95" spans="1:25" x14ac:dyDescent="0.25">
      <c r="N95" s="12"/>
    </row>
  </sheetData>
  <mergeCells count="312">
    <mergeCell ref="C66:C69"/>
    <mergeCell ref="D66:D69"/>
    <mergeCell ref="E66:E69"/>
    <mergeCell ref="F66:F69"/>
    <mergeCell ref="G66:G69"/>
    <mergeCell ref="H66:H69"/>
    <mergeCell ref="Q66:Q69"/>
    <mergeCell ref="R66:R69"/>
    <mergeCell ref="S66:S69"/>
    <mergeCell ref="V41:V44"/>
    <mergeCell ref="W41:W44"/>
    <mergeCell ref="X41:X44"/>
    <mergeCell ref="Y41:Y44"/>
    <mergeCell ref="B41:B44"/>
    <mergeCell ref="C41:C44"/>
    <mergeCell ref="D41:D44"/>
    <mergeCell ref="E41:E44"/>
    <mergeCell ref="F41:F44"/>
    <mergeCell ref="G41:G44"/>
    <mergeCell ref="H41:H44"/>
    <mergeCell ref="Q41:Q44"/>
    <mergeCell ref="R41:R44"/>
    <mergeCell ref="S1:Y1"/>
    <mergeCell ref="R58:R61"/>
    <mergeCell ref="Q58:Q61"/>
    <mergeCell ref="S2:Y5"/>
    <mergeCell ref="E83:E86"/>
    <mergeCell ref="E16:E19"/>
    <mergeCell ref="E20:E23"/>
    <mergeCell ref="E24:E27"/>
    <mergeCell ref="E29:E32"/>
    <mergeCell ref="E58:E61"/>
    <mergeCell ref="E79:E82"/>
    <mergeCell ref="A14:Y14"/>
    <mergeCell ref="A15:Y15"/>
    <mergeCell ref="H16:H19"/>
    <mergeCell ref="H20:H23"/>
    <mergeCell ref="H24:H27"/>
    <mergeCell ref="H29:H32"/>
    <mergeCell ref="Y24:Y27"/>
    <mergeCell ref="X24:X27"/>
    <mergeCell ref="W24:W27"/>
    <mergeCell ref="V24:V27"/>
    <mergeCell ref="V16:V19"/>
    <mergeCell ref="W16:W19"/>
    <mergeCell ref="X16:X19"/>
    <mergeCell ref="W37:W40"/>
    <mergeCell ref="V37:V40"/>
    <mergeCell ref="Y16:Y19"/>
    <mergeCell ref="Q16:Q19"/>
    <mergeCell ref="V20:V23"/>
    <mergeCell ref="W20:W23"/>
    <mergeCell ref="X20:X23"/>
    <mergeCell ref="Y20:Y23"/>
    <mergeCell ref="R20:R23"/>
    <mergeCell ref="R16:R19"/>
    <mergeCell ref="U16:U19"/>
    <mergeCell ref="U37:U40"/>
    <mergeCell ref="T37:T40"/>
    <mergeCell ref="S37:S40"/>
    <mergeCell ref="F79:F82"/>
    <mergeCell ref="G79:G82"/>
    <mergeCell ref="A79:A82"/>
    <mergeCell ref="B79:B82"/>
    <mergeCell ref="C79:C82"/>
    <mergeCell ref="D79:D82"/>
    <mergeCell ref="F58:F61"/>
    <mergeCell ref="G58:G61"/>
    <mergeCell ref="A28:Y28"/>
    <mergeCell ref="A57:Y57"/>
    <mergeCell ref="B58:B61"/>
    <mergeCell ref="C58:C61"/>
    <mergeCell ref="A37:A40"/>
    <mergeCell ref="Y37:Y40"/>
    <mergeCell ref="X37:X40"/>
    <mergeCell ref="Y33:Y36"/>
    <mergeCell ref="X33:X36"/>
    <mergeCell ref="W33:W36"/>
    <mergeCell ref="V33:V36"/>
    <mergeCell ref="A58:A61"/>
    <mergeCell ref="W58:W61"/>
    <mergeCell ref="V58:V61"/>
    <mergeCell ref="U58:U61"/>
    <mergeCell ref="T58:T61"/>
    <mergeCell ref="A29:A32"/>
    <mergeCell ref="B29:B32"/>
    <mergeCell ref="C29:C32"/>
    <mergeCell ref="D29:D32"/>
    <mergeCell ref="T29:T32"/>
    <mergeCell ref="R24:R27"/>
    <mergeCell ref="Q24:Q27"/>
    <mergeCell ref="Y29:Y32"/>
    <mergeCell ref="X29:X32"/>
    <mergeCell ref="W29:W32"/>
    <mergeCell ref="V29:V32"/>
    <mergeCell ref="U29:U32"/>
    <mergeCell ref="S29:S32"/>
    <mergeCell ref="R29:R32"/>
    <mergeCell ref="Q29:Q32"/>
    <mergeCell ref="F24:F27"/>
    <mergeCell ref="G24:G27"/>
    <mergeCell ref="F29:F32"/>
    <mergeCell ref="G29:G32"/>
    <mergeCell ref="U24:U27"/>
    <mergeCell ref="T24:T27"/>
    <mergeCell ref="S24:S27"/>
    <mergeCell ref="H79:H82"/>
    <mergeCell ref="H83:H86"/>
    <mergeCell ref="U33:U36"/>
    <mergeCell ref="T33:T36"/>
    <mergeCell ref="S33:S36"/>
    <mergeCell ref="R33:R36"/>
    <mergeCell ref="Q33:Q36"/>
    <mergeCell ref="Q20:Q23"/>
    <mergeCell ref="U20:U23"/>
    <mergeCell ref="H58:H61"/>
    <mergeCell ref="H33:H36"/>
    <mergeCell ref="R37:R40"/>
    <mergeCell ref="Q37:Q40"/>
    <mergeCell ref="T79:T82"/>
    <mergeCell ref="S79:S82"/>
    <mergeCell ref="R79:R82"/>
    <mergeCell ref="Q79:Q82"/>
    <mergeCell ref="S58:S61"/>
    <mergeCell ref="S41:S44"/>
    <mergeCell ref="T41:T44"/>
    <mergeCell ref="U41:U44"/>
    <mergeCell ref="T66:T69"/>
    <mergeCell ref="U66:U69"/>
    <mergeCell ref="R70:R73"/>
    <mergeCell ref="Y83:Y86"/>
    <mergeCell ref="A83:B86"/>
    <mergeCell ref="Q83:Q86"/>
    <mergeCell ref="R83:R86"/>
    <mergeCell ref="S83:S86"/>
    <mergeCell ref="T83:T86"/>
    <mergeCell ref="U83:U86"/>
    <mergeCell ref="C83:C86"/>
    <mergeCell ref="D83:D86"/>
    <mergeCell ref="V83:V86"/>
    <mergeCell ref="W83:W86"/>
    <mergeCell ref="X83:X86"/>
    <mergeCell ref="F83:F86"/>
    <mergeCell ref="G83:G86"/>
    <mergeCell ref="A6:Y6"/>
    <mergeCell ref="J11:J12"/>
    <mergeCell ref="I11:I12"/>
    <mergeCell ref="S11:S12"/>
    <mergeCell ref="S10:Y10"/>
    <mergeCell ref="R10:R12"/>
    <mergeCell ref="Q10:Q12"/>
    <mergeCell ref="F9:P10"/>
    <mergeCell ref="E9:E12"/>
    <mergeCell ref="F11:H11"/>
    <mergeCell ref="K11:P11"/>
    <mergeCell ref="A7:Y7"/>
    <mergeCell ref="Q9:Y9"/>
    <mergeCell ref="C9:D11"/>
    <mergeCell ref="B9:B12"/>
    <mergeCell ref="A9:A12"/>
    <mergeCell ref="T11:Y11"/>
    <mergeCell ref="A16:A19"/>
    <mergeCell ref="A24:A27"/>
    <mergeCell ref="B24:B27"/>
    <mergeCell ref="C24:C27"/>
    <mergeCell ref="D24:D27"/>
    <mergeCell ref="S20:S23"/>
    <mergeCell ref="T20:T23"/>
    <mergeCell ref="S16:S19"/>
    <mergeCell ref="T16:T19"/>
    <mergeCell ref="B16:B19"/>
    <mergeCell ref="C16:C19"/>
    <mergeCell ref="A20:A23"/>
    <mergeCell ref="G16:G19"/>
    <mergeCell ref="F20:F23"/>
    <mergeCell ref="G20:G23"/>
    <mergeCell ref="B20:B23"/>
    <mergeCell ref="C20:C23"/>
    <mergeCell ref="D20:D23"/>
    <mergeCell ref="D16:D19"/>
    <mergeCell ref="F16:F19"/>
    <mergeCell ref="A33:A36"/>
    <mergeCell ref="H62:H65"/>
    <mergeCell ref="G62:G65"/>
    <mergeCell ref="F62:F65"/>
    <mergeCell ref="E62:E65"/>
    <mergeCell ref="D62:D65"/>
    <mergeCell ref="H37:H40"/>
    <mergeCell ref="G37:G40"/>
    <mergeCell ref="F37:F40"/>
    <mergeCell ref="E37:E40"/>
    <mergeCell ref="D37:D40"/>
    <mergeCell ref="C62:C65"/>
    <mergeCell ref="B62:B65"/>
    <mergeCell ref="A62:A65"/>
    <mergeCell ref="D58:D61"/>
    <mergeCell ref="C37:C40"/>
    <mergeCell ref="B37:B40"/>
    <mergeCell ref="G33:G36"/>
    <mergeCell ref="F33:F36"/>
    <mergeCell ref="E33:E36"/>
    <mergeCell ref="D33:D36"/>
    <mergeCell ref="C33:C36"/>
    <mergeCell ref="B33:B36"/>
    <mergeCell ref="A41:A44"/>
    <mergeCell ref="D74:D77"/>
    <mergeCell ref="A78:Y78"/>
    <mergeCell ref="Y62:Y65"/>
    <mergeCell ref="X62:X65"/>
    <mergeCell ref="W62:W65"/>
    <mergeCell ref="V62:V65"/>
    <mergeCell ref="U62:U65"/>
    <mergeCell ref="T62:T65"/>
    <mergeCell ref="S62:S65"/>
    <mergeCell ref="R62:R65"/>
    <mergeCell ref="Q62:Q65"/>
    <mergeCell ref="H74:H77"/>
    <mergeCell ref="G74:G77"/>
    <mergeCell ref="F74:F77"/>
    <mergeCell ref="E74:E77"/>
    <mergeCell ref="C74:C77"/>
    <mergeCell ref="B74:B77"/>
    <mergeCell ref="A74:A77"/>
    <mergeCell ref="T74:T77"/>
    <mergeCell ref="S74:S77"/>
    <mergeCell ref="R74:R77"/>
    <mergeCell ref="Q74:Q77"/>
    <mergeCell ref="A66:A69"/>
    <mergeCell ref="B66:B69"/>
    <mergeCell ref="Y58:Y61"/>
    <mergeCell ref="X58:X61"/>
    <mergeCell ref="Y79:Y82"/>
    <mergeCell ref="X79:X82"/>
    <mergeCell ref="W79:W82"/>
    <mergeCell ref="V79:V82"/>
    <mergeCell ref="U79:U82"/>
    <mergeCell ref="Y74:Y77"/>
    <mergeCell ref="X74:X77"/>
    <mergeCell ref="W74:W77"/>
    <mergeCell ref="V74:V77"/>
    <mergeCell ref="U74:U77"/>
    <mergeCell ref="V66:V69"/>
    <mergeCell ref="W66:W69"/>
    <mergeCell ref="X66:X69"/>
    <mergeCell ref="Y66:Y69"/>
    <mergeCell ref="A53:A56"/>
    <mergeCell ref="B53:B56"/>
    <mergeCell ref="Y53:Y56"/>
    <mergeCell ref="X53:X56"/>
    <mergeCell ref="W53:W56"/>
    <mergeCell ref="V53:V56"/>
    <mergeCell ref="U53:U56"/>
    <mergeCell ref="T53:T56"/>
    <mergeCell ref="S53:S56"/>
    <mergeCell ref="R53:R56"/>
    <mergeCell ref="Q53:Q56"/>
    <mergeCell ref="H53:H56"/>
    <mergeCell ref="G53:G56"/>
    <mergeCell ref="F53:F56"/>
    <mergeCell ref="E53:E56"/>
    <mergeCell ref="D53:D56"/>
    <mergeCell ref="C53:C56"/>
    <mergeCell ref="S70:S73"/>
    <mergeCell ref="T70:T73"/>
    <mergeCell ref="U70:U73"/>
    <mergeCell ref="V70:V73"/>
    <mergeCell ref="W70:W73"/>
    <mergeCell ref="X70:X73"/>
    <mergeCell ref="Y70:Y73"/>
    <mergeCell ref="A70:A73"/>
    <mergeCell ref="B70:B73"/>
    <mergeCell ref="C70:C73"/>
    <mergeCell ref="D70:D73"/>
    <mergeCell ref="E70:E73"/>
    <mergeCell ref="F70:F73"/>
    <mergeCell ref="G70:G73"/>
    <mergeCell ref="H70:H73"/>
    <mergeCell ref="Q70:Q73"/>
    <mergeCell ref="R45:R48"/>
    <mergeCell ref="S45:S48"/>
    <mergeCell ref="T45:T48"/>
    <mergeCell ref="U45:U48"/>
    <mergeCell ref="V45:V48"/>
    <mergeCell ref="W45:W48"/>
    <mergeCell ref="X45:X48"/>
    <mergeCell ref="Y45:Y48"/>
    <mergeCell ref="A45:A48"/>
    <mergeCell ref="B45:B48"/>
    <mergeCell ref="C45:C48"/>
    <mergeCell ref="D45:D48"/>
    <mergeCell ref="E45:E48"/>
    <mergeCell ref="F45:F48"/>
    <mergeCell ref="G45:G48"/>
    <mergeCell ref="H45:H48"/>
    <mergeCell ref="Q45:Q48"/>
    <mergeCell ref="R49:R52"/>
    <mergeCell ref="S49:S52"/>
    <mergeCell ref="T49:T52"/>
    <mergeCell ref="U49:U52"/>
    <mergeCell ref="V49:V52"/>
    <mergeCell ref="W49:W52"/>
    <mergeCell ref="X49:X52"/>
    <mergeCell ref="Y49:Y52"/>
    <mergeCell ref="A49:A52"/>
    <mergeCell ref="B49:B52"/>
    <mergeCell ref="C49:C52"/>
    <mergeCell ref="D49:D52"/>
    <mergeCell ref="E49:E52"/>
    <mergeCell ref="F49:F52"/>
    <mergeCell ref="G49:G52"/>
    <mergeCell ref="H49:H52"/>
    <mergeCell ref="Q49:Q52"/>
  </mergeCells>
  <pageMargins left="0.59055118110236227" right="0.59055118110236227" top="1.1811023622047245" bottom="0.78740157480314965" header="0.31496062992125984" footer="0.31496062992125984"/>
  <pageSetup paperSize="9" scale="39" fitToHeight="111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6:K32"/>
  <sheetViews>
    <sheetView workbookViewId="0">
      <selection activeCell="K6" sqref="K6"/>
    </sheetView>
  </sheetViews>
  <sheetFormatPr defaultRowHeight="15" x14ac:dyDescent="0.25"/>
  <cols>
    <col min="5" max="5" width="12" bestFit="1" customWidth="1"/>
    <col min="6" max="6" width="9.85546875" bestFit="1" customWidth="1"/>
    <col min="7" max="9" width="11" bestFit="1" customWidth="1"/>
  </cols>
  <sheetData>
    <row r="6" spans="4:11" x14ac:dyDescent="0.25">
      <c r="E6">
        <v>186835764.94999999</v>
      </c>
      <c r="F6">
        <v>45574100.619999997</v>
      </c>
      <c r="G6">
        <v>50816700.420000002</v>
      </c>
      <c r="H6">
        <v>17267377.09</v>
      </c>
      <c r="I6">
        <v>57509170.82</v>
      </c>
      <c r="J6">
        <v>9168416</v>
      </c>
      <c r="K6">
        <v>6500000</v>
      </c>
    </row>
    <row r="16" spans="4:11" x14ac:dyDescent="0.25">
      <c r="D16" t="s">
        <v>12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25">
      <c r="D17" t="s">
        <v>13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25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.75" x14ac:dyDescent="0.3">
      <c r="E25" s="2">
        <v>104207937.14</v>
      </c>
    </row>
    <row r="26" spans="4:10" ht="18.75" x14ac:dyDescent="0.3">
      <c r="E26" s="2">
        <v>107421516.91</v>
      </c>
    </row>
    <row r="27" spans="4:10" ht="18.75" x14ac:dyDescent="0.3">
      <c r="E27" s="2">
        <v>102693389.64</v>
      </c>
    </row>
    <row r="28" spans="4:10" ht="18.75" x14ac:dyDescent="0.3">
      <c r="E28" s="2">
        <v>104437541.37</v>
      </c>
    </row>
    <row r="29" spans="4:10" ht="18.75" x14ac:dyDescent="0.3">
      <c r="E29" s="2">
        <v>92246717.459999993</v>
      </c>
    </row>
    <row r="30" spans="4:10" ht="18.75" x14ac:dyDescent="0.3">
      <c r="E30" s="2">
        <v>92246717.459999993</v>
      </c>
    </row>
    <row r="32" spans="4:10" x14ac:dyDescent="0.25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2023-10-31T06:32:39Z</dcterms:modified>
</cp:coreProperties>
</file>