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540" yWindow="4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</definedNames>
  <calcPr calcId="145621"/>
</workbook>
</file>

<file path=xl/calcChain.xml><?xml version="1.0" encoding="utf-8"?>
<calcChain xmlns="http://schemas.openxmlformats.org/spreadsheetml/2006/main">
  <c r="N16" i="1" l="1"/>
  <c r="M38" i="1" l="1"/>
  <c r="N38" i="1" l="1"/>
  <c r="N39" i="1"/>
  <c r="N58" i="1"/>
  <c r="N59" i="1"/>
  <c r="N37" i="1"/>
  <c r="M136" i="1"/>
  <c r="N136" i="1"/>
  <c r="O136" i="1"/>
  <c r="P136" i="1"/>
  <c r="Q136" i="1"/>
  <c r="R136" i="1"/>
  <c r="M132" i="1"/>
  <c r="N132" i="1"/>
  <c r="O132" i="1"/>
  <c r="P132" i="1"/>
  <c r="Q132" i="1"/>
  <c r="R132" i="1"/>
  <c r="M124" i="1"/>
  <c r="N124" i="1"/>
  <c r="O124" i="1"/>
  <c r="P124" i="1"/>
  <c r="Q124" i="1"/>
  <c r="R124" i="1"/>
  <c r="M120" i="1"/>
  <c r="J120" i="1" s="1"/>
  <c r="N120" i="1"/>
  <c r="O120" i="1"/>
  <c r="P120" i="1"/>
  <c r="Q120" i="1"/>
  <c r="R120" i="1"/>
  <c r="M116" i="1"/>
  <c r="N116" i="1"/>
  <c r="O116" i="1"/>
  <c r="P116" i="1"/>
  <c r="Q116" i="1"/>
  <c r="R116" i="1"/>
  <c r="M112" i="1"/>
  <c r="N112" i="1"/>
  <c r="O112" i="1"/>
  <c r="P112" i="1"/>
  <c r="Q112" i="1"/>
  <c r="R112" i="1"/>
  <c r="J112" i="1"/>
  <c r="J135" i="1"/>
  <c r="J134" i="1"/>
  <c r="J133" i="1"/>
  <c r="L132" i="1"/>
  <c r="K132" i="1"/>
  <c r="J132" i="1"/>
  <c r="J131" i="1"/>
  <c r="J130" i="1"/>
  <c r="J129" i="1"/>
  <c r="R128" i="1"/>
  <c r="Q128" i="1"/>
  <c r="P128" i="1"/>
  <c r="O128" i="1"/>
  <c r="M128" i="1"/>
  <c r="L128" i="1"/>
  <c r="J128" i="1" s="1"/>
  <c r="K128" i="1"/>
  <c r="J127" i="1"/>
  <c r="J126" i="1"/>
  <c r="J125" i="1"/>
  <c r="L124" i="1"/>
  <c r="K124" i="1"/>
  <c r="J123" i="1"/>
  <c r="J122" i="1"/>
  <c r="J121" i="1"/>
  <c r="L120" i="1"/>
  <c r="K120" i="1"/>
  <c r="J119" i="1"/>
  <c r="J118" i="1"/>
  <c r="J117" i="1"/>
  <c r="L116" i="1"/>
  <c r="K116" i="1"/>
  <c r="J115" i="1"/>
  <c r="J114" i="1"/>
  <c r="J113" i="1"/>
  <c r="L112" i="1"/>
  <c r="K112" i="1"/>
  <c r="J111" i="1"/>
  <c r="J110" i="1"/>
  <c r="J109" i="1"/>
  <c r="R108" i="1"/>
  <c r="Q108" i="1"/>
  <c r="P108" i="1"/>
  <c r="O108" i="1"/>
  <c r="M108" i="1"/>
  <c r="L108" i="1"/>
  <c r="J108" i="1" s="1"/>
  <c r="K108" i="1"/>
  <c r="N104" i="1"/>
  <c r="O104" i="1"/>
  <c r="P104" i="1"/>
  <c r="Q104" i="1"/>
  <c r="R104" i="1"/>
  <c r="Q100" i="1"/>
  <c r="Q96" i="1"/>
  <c r="Q92" i="1"/>
  <c r="Q88" i="1"/>
  <c r="Q84" i="1"/>
  <c r="Q80" i="1"/>
  <c r="Q76" i="1"/>
  <c r="Q72" i="1"/>
  <c r="Q68" i="1"/>
  <c r="Q64" i="1"/>
  <c r="Q60" i="1"/>
  <c r="Q59" i="1"/>
  <c r="Q58" i="1"/>
  <c r="Q57" i="1"/>
  <c r="Q56" i="1" s="1"/>
  <c r="Q52" i="1"/>
  <c r="Q48" i="1"/>
  <c r="Q44" i="1"/>
  <c r="Q40" i="1"/>
  <c r="Q39" i="1"/>
  <c r="Q143" i="1" s="1"/>
  <c r="Q38" i="1"/>
  <c r="Q142" i="1" s="1"/>
  <c r="Q37" i="1"/>
  <c r="Q141" i="1" s="1"/>
  <c r="Q31" i="1"/>
  <c r="Q26" i="1"/>
  <c r="Q21" i="1"/>
  <c r="Q16" i="1"/>
  <c r="P100" i="1"/>
  <c r="P96" i="1"/>
  <c r="P92" i="1"/>
  <c r="P88" i="1"/>
  <c r="P84" i="1"/>
  <c r="P80" i="1"/>
  <c r="P76" i="1"/>
  <c r="P72" i="1"/>
  <c r="P68" i="1"/>
  <c r="P64" i="1"/>
  <c r="P60" i="1"/>
  <c r="P59" i="1"/>
  <c r="P58" i="1"/>
  <c r="P57" i="1"/>
  <c r="P56" i="1"/>
  <c r="P52" i="1"/>
  <c r="P48" i="1"/>
  <c r="P44" i="1"/>
  <c r="P40" i="1"/>
  <c r="P39" i="1"/>
  <c r="P143" i="1" s="1"/>
  <c r="P38" i="1"/>
  <c r="P37" i="1"/>
  <c r="P141" i="1" s="1"/>
  <c r="P31" i="1"/>
  <c r="P26" i="1"/>
  <c r="P21" i="1"/>
  <c r="P16" i="1"/>
  <c r="J116" i="1" l="1"/>
  <c r="J124" i="1"/>
  <c r="P36" i="1"/>
  <c r="Q140" i="1"/>
  <c r="Q36" i="1"/>
  <c r="P142" i="1"/>
  <c r="P140" i="1" s="1"/>
  <c r="O58" i="1"/>
  <c r="O59" i="1"/>
  <c r="O57" i="1"/>
  <c r="M58" i="1" l="1"/>
  <c r="M59" i="1"/>
  <c r="M39" i="1" s="1"/>
  <c r="M57" i="1"/>
  <c r="M37" i="1" s="1"/>
  <c r="J79" i="1"/>
  <c r="J78" i="1"/>
  <c r="J77" i="1"/>
  <c r="R76" i="1"/>
  <c r="O76" i="1"/>
  <c r="N76" i="1"/>
  <c r="M76" i="1"/>
  <c r="L76" i="1"/>
  <c r="K76" i="1"/>
  <c r="J76" i="1" l="1"/>
  <c r="J103" i="1"/>
  <c r="J102" i="1"/>
  <c r="J101" i="1"/>
  <c r="R100" i="1"/>
  <c r="O100" i="1"/>
  <c r="M100" i="1"/>
  <c r="L100" i="1"/>
  <c r="K100" i="1"/>
  <c r="J107" i="1"/>
  <c r="J106" i="1"/>
  <c r="J105" i="1"/>
  <c r="M104" i="1"/>
  <c r="L104" i="1"/>
  <c r="K104" i="1"/>
  <c r="J100" i="1" l="1"/>
  <c r="J104" i="1"/>
  <c r="M143" i="1" l="1"/>
  <c r="J99" i="1"/>
  <c r="J98" i="1"/>
  <c r="J97" i="1"/>
  <c r="R96" i="1"/>
  <c r="O96" i="1"/>
  <c r="N96" i="1"/>
  <c r="M96" i="1"/>
  <c r="L96" i="1"/>
  <c r="K96" i="1"/>
  <c r="M92" i="1"/>
  <c r="N92" i="1"/>
  <c r="O92" i="1"/>
  <c r="R92" i="1"/>
  <c r="J95" i="1"/>
  <c r="J94" i="1"/>
  <c r="J93" i="1"/>
  <c r="L92" i="1"/>
  <c r="K92" i="1"/>
  <c r="J92" i="1" l="1"/>
  <c r="J96" i="1"/>
  <c r="J75" i="1"/>
  <c r="J74" i="1"/>
  <c r="J73" i="1"/>
  <c r="R72" i="1"/>
  <c r="O72" i="1"/>
  <c r="N72" i="1"/>
  <c r="M72" i="1"/>
  <c r="L72" i="1"/>
  <c r="K72" i="1"/>
  <c r="J72" i="1" l="1"/>
  <c r="J138" i="1"/>
  <c r="J137" i="1"/>
  <c r="J91" i="1"/>
  <c r="J90" i="1"/>
  <c r="J89" i="1"/>
  <c r="R88" i="1"/>
  <c r="O88" i="1"/>
  <c r="N88" i="1"/>
  <c r="M88" i="1"/>
  <c r="L88" i="1"/>
  <c r="K88" i="1"/>
  <c r="J88" i="1" l="1"/>
  <c r="L59" i="1"/>
  <c r="L39" i="1" s="1"/>
  <c r="L58" i="1"/>
  <c r="L38" i="1" s="1"/>
  <c r="L57" i="1"/>
  <c r="L141" i="1" l="1"/>
  <c r="L37" i="1"/>
  <c r="L143" i="1"/>
  <c r="L142" i="1"/>
  <c r="L136" i="1" l="1"/>
  <c r="K136" i="1"/>
  <c r="J139" i="1"/>
  <c r="J136" i="1" l="1"/>
  <c r="L84" i="1"/>
  <c r="M84" i="1"/>
  <c r="N84" i="1"/>
  <c r="O84" i="1"/>
  <c r="R84" i="1"/>
  <c r="K84" i="1"/>
  <c r="J85" i="1"/>
  <c r="J86" i="1"/>
  <c r="J87" i="1"/>
  <c r="J84" i="1" l="1"/>
  <c r="L80" i="1"/>
  <c r="M80" i="1"/>
  <c r="N80" i="1"/>
  <c r="O80" i="1"/>
  <c r="R80" i="1"/>
  <c r="K80" i="1"/>
  <c r="J81" i="1"/>
  <c r="J82" i="1"/>
  <c r="J83" i="1"/>
  <c r="J80" i="1" l="1"/>
  <c r="L52" i="1"/>
  <c r="M52" i="1"/>
  <c r="N52" i="1"/>
  <c r="O52" i="1"/>
  <c r="R52" i="1"/>
  <c r="K52" i="1"/>
  <c r="J53" i="1"/>
  <c r="J54" i="1"/>
  <c r="J55" i="1"/>
  <c r="J52" i="1" l="1"/>
  <c r="L48" i="1" l="1"/>
  <c r="M48" i="1"/>
  <c r="N48" i="1"/>
  <c r="O48" i="1"/>
  <c r="R48" i="1"/>
  <c r="K48" i="1"/>
  <c r="L44" i="1"/>
  <c r="M44" i="1"/>
  <c r="N44" i="1"/>
  <c r="O44" i="1"/>
  <c r="R44" i="1"/>
  <c r="K44" i="1"/>
  <c r="L40" i="1"/>
  <c r="M40" i="1"/>
  <c r="N40" i="1"/>
  <c r="O40" i="1"/>
  <c r="R40" i="1"/>
  <c r="K40" i="1"/>
  <c r="J41" i="1"/>
  <c r="J42" i="1"/>
  <c r="J43" i="1"/>
  <c r="J45" i="1"/>
  <c r="J46" i="1"/>
  <c r="J32" i="1"/>
  <c r="J33" i="1"/>
  <c r="J34" i="1"/>
  <c r="J27" i="1"/>
  <c r="J28" i="1"/>
  <c r="J29" i="1"/>
  <c r="J22" i="1"/>
  <c r="J23" i="1"/>
  <c r="J24" i="1"/>
  <c r="J44" i="1" l="1"/>
  <c r="J40" i="1"/>
  <c r="J47" i="1"/>
  <c r="J48" i="1"/>
  <c r="J49" i="1"/>
  <c r="J50" i="1"/>
  <c r="J51" i="1"/>
  <c r="L31" i="1"/>
  <c r="M31" i="1"/>
  <c r="N31" i="1"/>
  <c r="O31" i="1"/>
  <c r="R31" i="1"/>
  <c r="K31" i="1"/>
  <c r="L26" i="1"/>
  <c r="M26" i="1"/>
  <c r="N26" i="1"/>
  <c r="O26" i="1"/>
  <c r="R26" i="1"/>
  <c r="K26" i="1"/>
  <c r="L21" i="1"/>
  <c r="M21" i="1"/>
  <c r="N21" i="1"/>
  <c r="O21" i="1"/>
  <c r="R21" i="1"/>
  <c r="K21" i="1"/>
  <c r="L16" i="1"/>
  <c r="M16" i="1"/>
  <c r="O8" i="1"/>
  <c r="O16" i="1"/>
  <c r="R16" i="1"/>
  <c r="K16" i="1"/>
  <c r="L140" i="1"/>
  <c r="M141" i="1"/>
  <c r="N57" i="1"/>
  <c r="R57" i="1"/>
  <c r="K57" i="1"/>
  <c r="K37" i="1" s="1"/>
  <c r="M142" i="1"/>
  <c r="R58" i="1"/>
  <c r="K58" i="1"/>
  <c r="K38" i="1" s="1"/>
  <c r="R59" i="1"/>
  <c r="K59" i="1"/>
  <c r="K39" i="1" s="1"/>
  <c r="L68" i="1"/>
  <c r="M68" i="1"/>
  <c r="N68" i="1"/>
  <c r="O68" i="1"/>
  <c r="R68" i="1"/>
  <c r="K68" i="1"/>
  <c r="L64" i="1"/>
  <c r="M64" i="1"/>
  <c r="N64" i="1"/>
  <c r="O64" i="1"/>
  <c r="R64" i="1"/>
  <c r="K64" i="1"/>
  <c r="L60" i="1"/>
  <c r="M60" i="1"/>
  <c r="N60" i="1"/>
  <c r="O60" i="1"/>
  <c r="R60" i="1"/>
  <c r="K60" i="1"/>
  <c r="L56" i="1"/>
  <c r="J61" i="1"/>
  <c r="J62" i="1"/>
  <c r="J63" i="1"/>
  <c r="J65" i="1"/>
  <c r="J66" i="1"/>
  <c r="J67" i="1"/>
  <c r="J69" i="1"/>
  <c r="J70" i="1"/>
  <c r="J71" i="1"/>
  <c r="R38" i="1" l="1"/>
  <c r="R142" i="1" s="1"/>
  <c r="N143" i="1"/>
  <c r="O38" i="1"/>
  <c r="O142" i="1" s="1"/>
  <c r="R37" i="1"/>
  <c r="R141" i="1" s="1"/>
  <c r="N142" i="1"/>
  <c r="O37" i="1"/>
  <c r="O141" i="1" s="1"/>
  <c r="R39" i="1"/>
  <c r="R143" i="1" s="1"/>
  <c r="N141" i="1"/>
  <c r="O39" i="1"/>
  <c r="O143" i="1" s="1"/>
  <c r="K141" i="1"/>
  <c r="M140" i="1"/>
  <c r="K142" i="1"/>
  <c r="L36" i="1"/>
  <c r="M56" i="1"/>
  <c r="K143" i="1"/>
  <c r="J31" i="1"/>
  <c r="J26" i="1"/>
  <c r="J21" i="1"/>
  <c r="M36" i="1"/>
  <c r="O56" i="1"/>
  <c r="J59" i="1"/>
  <c r="J39" i="1" s="1"/>
  <c r="R56" i="1"/>
  <c r="N56" i="1"/>
  <c r="J57" i="1"/>
  <c r="J37" i="1" s="1"/>
  <c r="J58" i="1"/>
  <c r="J38" i="1" s="1"/>
  <c r="K56" i="1"/>
  <c r="J68" i="1"/>
  <c r="J64" i="1"/>
  <c r="J60" i="1"/>
  <c r="R36" i="1" l="1"/>
  <c r="O36" i="1"/>
  <c r="J141" i="1"/>
  <c r="O140" i="1"/>
  <c r="N140" i="1"/>
  <c r="R140" i="1"/>
  <c r="N36" i="1"/>
  <c r="J142" i="1"/>
  <c r="K140" i="1"/>
  <c r="K36" i="1"/>
  <c r="J143" i="1"/>
  <c r="J56" i="1"/>
  <c r="J140" i="1" l="1"/>
  <c r="J36" i="1"/>
  <c r="J17" i="1"/>
  <c r="J18" i="1"/>
  <c r="J19" i="1" l="1"/>
  <c r="J16" i="1"/>
</calcChain>
</file>

<file path=xl/sharedStrings.xml><?xml version="1.0" encoding="utf-8"?>
<sst xmlns="http://schemas.openxmlformats.org/spreadsheetml/2006/main" count="646" uniqueCount="122">
  <si>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</si>
  <si>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</si>
  <si>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</si>
  <si>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</si>
  <si>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</si>
  <si>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</si>
  <si>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</si>
  <si>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</si>
  <si>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</si>
  <si>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Цель ПП - Осуществление эффективного муниципального управления, управление общественными финансами и имуществом Калачинского муниципального района</t>
  </si>
  <si>
    <t xml:space="preserve">Задача 2 ПП - Эффективное формирование и развитие собственности Калачинского муниципального района  </t>
  </si>
  <si>
    <t>Целевые индикаторы реализации мероприятия (группы мероприятий) ПП*</t>
  </si>
  <si>
    <t>Задача 3 ПП - Повышение качества управления муниципальными финансами Калачинского муниципального района</t>
  </si>
  <si>
    <t>Итого по ПП</t>
  </si>
  <si>
    <t>Комитет финансов и контроля администрации КМР</t>
  </si>
  <si>
    <t>Совет КМР</t>
  </si>
  <si>
    <t>Объем финансирования мероприятий и ВЦП ПП (рублей)</t>
  </si>
  <si>
    <t>Задача 4 ПП - Создание необходимых условий для эффективного выполнения функций Совета Калачинского муниципального района в соответствии с законодательством</t>
  </si>
  <si>
    <t xml:space="preserve">                                                                                                                                                                                                                </t>
  </si>
  <si>
    <t>КУМИ</t>
  </si>
  <si>
    <t>Наименование мероприятия ПП</t>
  </si>
  <si>
    <t>Срок реализации мероприятия ПП</t>
  </si>
  <si>
    <t>Ответственный исполнитель за реализацию мероприятия ПП</t>
  </si>
  <si>
    <t>Раздел</t>
  </si>
  <si>
    <t>Подраздел</t>
  </si>
  <si>
    <t>Код основного мероприятия целевой статьи расходов</t>
  </si>
  <si>
    <t>Коды классификации расходов</t>
  </si>
  <si>
    <t>Источники финансирования</t>
  </si>
  <si>
    <t>Всего</t>
  </si>
  <si>
    <t>федеральный бюджет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</si>
  <si>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</si>
  <si>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</si>
  <si>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</si>
  <si>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</si>
  <si>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</si>
  <si>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</si>
  <si>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</si>
  <si>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Наименование</t>
  </si>
  <si>
    <t>Единица измерения</t>
  </si>
  <si>
    <t>Значение</t>
  </si>
  <si>
    <t>Таблица 7.4.4</t>
  </si>
  <si>
    <t>МЕРОПРИЯТИЯ ПОДПРОГРАММЫ 4 МУНИЦИПАЛЬНОЙ ПРОГРАММЫ</t>
  </si>
  <si>
    <t>Задача 5 ПП - Осуществление прочих мероприятий в области муниципального управления</t>
  </si>
  <si>
    <t>Задача 1 ПП - Обеспечение эффективного осуществления своих полномочий Администрацией Калачинского муниципального района</t>
  </si>
  <si>
    <t>Основное мероприятие 1 ПП - Обеспечение эффективного осуществления своих полномочий Администрацией Калачинского муниципального района Омской области</t>
  </si>
  <si>
    <t>Основное мероприятие 3 ПП - Повышение качества управления муниципальными финансами Калачинского муниципального района Омской области</t>
  </si>
  <si>
    <t>Основное мероприятие 4 ПП - Обеспечение эффективного выполнения функций Совета Калачинского муниципального района Омской области</t>
  </si>
  <si>
    <t>Основное мероприятие 5 ПП - Прочие мероприятия в области муниципального управления</t>
  </si>
  <si>
    <t>мероприятие 2 ОМ 5 ПП - Организационно-методическое и техническое обеспечение охраны труда</t>
  </si>
  <si>
    <t>мероприятие 3 ОМ 5 ПП - Оформление технических планов и  постановка на государственный кадастровый учет газопроводов, в том числе бесхозяйных</t>
  </si>
  <si>
    <t>Приложение к Подпрограмме "Осуществление эффективного муниципального управления, управление общественными финансами и имуществом Калачинского муниципального района"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</si>
  <si>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2 ПП - Формирование и развитие собственности Калачинского муниципального района</t>
  </si>
  <si>
    <t>Степень соблюдения квалификационных требований при приеме на муниципальную службу в Администрацию Калачинского муниципального района</t>
  </si>
  <si>
    <t>%</t>
  </si>
  <si>
    <t>Доля объектов, в отношении которых зарегистрировано право собственности Калачинского муниципального района от общего числа объектов недвижимости, подлежащих регистрации</t>
  </si>
  <si>
    <t>Отношение объема расходов на содержание органов местного самоуправления Калачинского муниципального района к нормативу формирования расходов на содержание органов местного самоуправления Калачинского муниципального района</t>
  </si>
  <si>
    <t>5.1.</t>
  </si>
  <si>
    <t>5.2.</t>
  </si>
  <si>
    <t>5.3.</t>
  </si>
  <si>
    <t>5.4.</t>
  </si>
  <si>
    <t>Куликовское сельское поселение Калачинского муниципального района Омской области</t>
  </si>
  <si>
    <t>Воскресенское сельское поселение Калачинского муниципального района Омской области</t>
  </si>
  <si>
    <t>Количество подготовленных проектов о внесении изменений в документы территориального планирования, градостроительного зонирования, включая документацию для внесения сведений о границах территориальных зон в Единый государственный реестр недвижимости</t>
  </si>
  <si>
    <t>единиц</t>
  </si>
  <si>
    <t>01</t>
  </si>
  <si>
    <t>04</t>
  </si>
  <si>
    <t>13</t>
  </si>
  <si>
    <t>06</t>
  </si>
  <si>
    <t>03</t>
  </si>
  <si>
    <t>5.5.</t>
  </si>
  <si>
    <t>5.5.1.</t>
  </si>
  <si>
    <t>5.5.2.</t>
  </si>
  <si>
    <t>5.5.3.</t>
  </si>
  <si>
    <t>мероприятие 4 ОМ 5 ПП - Организация ритуальных услуг в части создания специальной службы по вопросам похоронного дела</t>
  </si>
  <si>
    <t>x</t>
  </si>
  <si>
    <t>12</t>
  </si>
  <si>
    <t>05</t>
  </si>
  <si>
    <t>мероприятие 5 ОМ 5 ПП -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</si>
  <si>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5.6.</t>
  </si>
  <si>
    <t>мероприятие 6 ОМ 5 ПП - 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</si>
  <si>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5.7.</t>
  </si>
  <si>
    <t>мероприятие 7 ОМ 5 ПП -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</si>
  <si>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5.8.</t>
  </si>
  <si>
    <t>мероприятие 8 ОМ 5 ПП - Осуществление переданных государственных полномочий Омской области по возмещению стоимости услуг по погребению</t>
  </si>
  <si>
    <t>10</t>
  </si>
  <si>
    <t>5.9.</t>
  </si>
  <si>
    <t>мероприятие 9 ОМ 5 ПП - Погашение кредиторской задолженности, связанной с исполнением обязательств муниципальных образований Калачинского муниципального района Омской области при завершении финансового года</t>
  </si>
  <si>
    <t>14</t>
  </si>
  <si>
    <t>мероприятие 1 ОМ 5 ПП -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 установленных постановлением Правительства  Российской федерации от 08 июня 2021 года № 873</t>
  </si>
  <si>
    <t>Осокинское сельское поселение Калачинского муниципального района Омской области</t>
  </si>
  <si>
    <t>5.5.4.</t>
  </si>
  <si>
    <t>Внесение изменений в схемы территориального планирования муниципальных районов Омской области</t>
  </si>
  <si>
    <t>5.10.</t>
  </si>
  <si>
    <t>мероприятие 10 ОМ 5 ПП -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 установленных постановлением Правительства  Российской федерации от 9 июня 2022 года № 1050</t>
  </si>
  <si>
    <t>5.11.</t>
  </si>
  <si>
    <t>мероприятие 11 ОМ 5 ПП - Обеспечение оплаты труда работников в связи с изменением сроков выплаты заработной платы</t>
  </si>
  <si>
    <t>5.12.</t>
  </si>
  <si>
    <t>5.13.</t>
  </si>
  <si>
    <t>мероприятие 12 ОМ 5 ПП - Обеспечение расходных обязательств, возникающих при осуществлении полномочий органов местного самоуправления поселений</t>
  </si>
  <si>
    <t>5.5.5.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</si>
  <si>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</si>
  <si>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мероприятие 13 ОМ 5 ПП - Осуществление государственного полномочия Омской области по определению исполнителей услуг по перемещению транстпортных средств на специализированную стоянку, их хранению и возврату</t>
  </si>
  <si>
    <t>08</t>
  </si>
  <si>
    <t>Количество заключенных соглашений на финансовое обеспечение затрат, связанных с оказанием услуг специализированной службой по вопросам похоронного дела.</t>
  </si>
  <si>
    <t>2026 год</t>
  </si>
  <si>
    <t>2027 год</t>
  </si>
  <si>
    <t>5.14.</t>
  </si>
  <si>
    <t>5.15.</t>
  </si>
  <si>
    <t>5.16.</t>
  </si>
  <si>
    <t>5.17.</t>
  </si>
  <si>
    <t>5.18.</t>
  </si>
  <si>
    <t>5.19.</t>
  </si>
  <si>
    <t>мероприятие 14 ОМ 5 ПП - Обеспечение расходов по оплате труда работников органов местного самоуправления Калачинского муниципального района Омской области</t>
  </si>
  <si>
    <t>5.20.</t>
  </si>
  <si>
    <t>мероприятие 15 ОМ 5 ПП - Поощрение муниципальных районов Омской области за достигнутый уровень социально экономического развития территорий</t>
  </si>
  <si>
    <t>мероприятие 16 ОМ 5 ПП - Обеспечение оплаты труда работников учреждений бюджетной сферы Калачинского муниципального района Омской области</t>
  </si>
  <si>
    <t>мероприятие 17 ОМ 5 ПП - Иной межбюджетный трансферт на обеспечение дополнительных расходов на повышение оплаты труда работников бюджетной сферы бюджетам сельских поселений Калачинского муниципального района Омской области</t>
  </si>
  <si>
    <t>мероприятие 18 ОМ 5 ПП - Расходы связанные с командированием выборных должностных лиц местного самоуправления Омской области, осуществляющих свои полномочия на постоянной основе, муниципальных служащих, работников, занимающих должности, не относящиеся к должностям муниципальной службы Омской области, во вновь образованные субъекты Российской Федерации</t>
  </si>
  <si>
    <t>мероприятие 19 ОМ 5 ПП -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4.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 Российской федерации от 13 июня 2023 года № 971</t>
  </si>
  <si>
    <t>мероприятие 20 ОМ 5 ПП - Иной межбюджетный трансферт на обеспечение оплаты труда работников органов местного самоуправления сельских поселений Калачинского муниципального района Омской области</t>
  </si>
  <si>
    <t>02</t>
  </si>
  <si>
    <t xml:space="preserve">Приложение №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</si>
</sst>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0" fontId="2" fillId="2" borderId="0" xfId="0" applyFont="1" applyFill="1"/>
    <xf numFmtId="2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2" fontId="1" fillId="2" borderId="0" xfId="0" applyNumberFormat="1" applyFont="1" applyFill="1"/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0" xfId="0" applyFont="1" applyFill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5"/>
  <sheetViews>
    <sheetView tabSelected="1" zoomScale="80" zoomScaleNormal="80" zoomScaleSheetLayoutView="80" zoomScalePageLayoutView="47" workbookViewId="0">
      <selection activeCell="N12" sqref="N12"/>
    </sheetView>
  </sheetViews>
  <sheetFormatPr defaultRowHeight="15" x14ac:dyDescent="0.25"/>
  <cols>
    <col min="1" max="1" width="10.7109375" style="1" bestFit="1" customWidth="1"/>
    <col min="2" max="2" width="43.140625" style="1" customWidth="1"/>
    <col min="3" max="7" width="9.140625" style="1"/>
    <col min="8" max="8" width="10.7109375" style="1" customWidth="1"/>
    <col min="9" max="9" width="16.5703125" style="1" customWidth="1"/>
    <col min="10" max="10" width="14" style="1" bestFit="1" customWidth="1"/>
    <col min="11" max="13" width="13.42578125" style="1" customWidth="1"/>
    <col min="14" max="14" width="14" style="1" customWidth="1"/>
    <col min="15" max="15" width="14.42578125" style="1" customWidth="1"/>
    <col min="16" max="18" width="13.28515625" style="1" customWidth="1"/>
    <col min="19" max="19" width="32" style="1" customWidth="1"/>
    <col min="20" max="26" width="9.140625" style="1" customWidth="1"/>
    <col min="27" max="29" width="9.5703125" style="1" customWidth="1"/>
    <col min="30" max="16384" width="9.140625" style="1"/>
  </cols>
  <sheetData>
    <row r="1" spans="1:29" x14ac:dyDescent="0.25">
      <c r="V1" s="48" t="s">
        <v>121</v>
      </c>
      <c r="W1" s="48"/>
      <c r="X1" s="48"/>
      <c r="Y1" s="48"/>
      <c r="Z1" s="48"/>
      <c r="AA1" s="48"/>
      <c r="AB1" s="48"/>
      <c r="AC1" s="48"/>
    </row>
    <row r="2" spans="1:29" ht="27.75" customHeight="1" x14ac:dyDescent="0.25">
      <c r="V2" s="35" t="s">
        <v>50</v>
      </c>
      <c r="W2" s="35"/>
      <c r="X2" s="35"/>
      <c r="Y2" s="35"/>
      <c r="Z2" s="35"/>
      <c r="AA2" s="35"/>
      <c r="AB2" s="35"/>
      <c r="AC2" s="35"/>
    </row>
    <row r="3" spans="1:29" ht="27.75" customHeight="1" x14ac:dyDescent="0.25">
      <c r="V3" s="35"/>
      <c r="W3" s="35"/>
      <c r="X3" s="35"/>
      <c r="Y3" s="35"/>
      <c r="Z3" s="35"/>
      <c r="AA3" s="35"/>
      <c r="AB3" s="35"/>
      <c r="AC3" s="35"/>
    </row>
    <row r="4" spans="1:29" ht="27.75" customHeight="1" x14ac:dyDescent="0.25">
      <c r="V4" s="35"/>
      <c r="W4" s="35"/>
      <c r="X4" s="35"/>
      <c r="Y4" s="35"/>
      <c r="Z4" s="35"/>
      <c r="AA4" s="35"/>
      <c r="AB4" s="35"/>
      <c r="AC4" s="35"/>
    </row>
    <row r="5" spans="1:29" ht="27.75" customHeight="1" x14ac:dyDescent="0.25">
      <c r="V5" s="35"/>
      <c r="W5" s="35"/>
      <c r="X5" s="35"/>
      <c r="Y5" s="35"/>
      <c r="Z5" s="35"/>
      <c r="AA5" s="35"/>
      <c r="AB5" s="35"/>
      <c r="AC5" s="35"/>
    </row>
    <row r="6" spans="1:29" x14ac:dyDescent="0.25">
      <c r="A6" s="38" t="s">
        <v>40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</row>
    <row r="7" spans="1:29" x14ac:dyDescent="0.25">
      <c r="A7" s="36" t="s">
        <v>41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>
        <v>72560912.909999996</v>
      </c>
      <c r="O8" s="3">
        <f>N8-N16</f>
        <v>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29.45" customHeight="1" x14ac:dyDescent="0.25">
      <c r="A9" s="25" t="s">
        <v>0</v>
      </c>
      <c r="B9" s="25" t="s">
        <v>20</v>
      </c>
      <c r="C9" s="29" t="s">
        <v>21</v>
      </c>
      <c r="D9" s="29"/>
      <c r="E9" s="37" t="s">
        <v>22</v>
      </c>
      <c r="F9" s="25" t="s">
        <v>16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 t="s">
        <v>11</v>
      </c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29" ht="42" customHeight="1" x14ac:dyDescent="0.25">
      <c r="A10" s="25"/>
      <c r="B10" s="25"/>
      <c r="C10" s="29"/>
      <c r="D10" s="29"/>
      <c r="E10" s="37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 t="s">
        <v>37</v>
      </c>
      <c r="T10" s="47" t="s">
        <v>38</v>
      </c>
      <c r="U10" s="25" t="s">
        <v>39</v>
      </c>
      <c r="V10" s="25"/>
      <c r="W10" s="25"/>
      <c r="X10" s="25"/>
      <c r="Y10" s="25"/>
      <c r="Z10" s="25"/>
      <c r="AA10" s="25"/>
      <c r="AB10" s="25"/>
      <c r="AC10" s="25"/>
    </row>
    <row r="11" spans="1:29" ht="61.15" customHeight="1" x14ac:dyDescent="0.25">
      <c r="A11" s="25"/>
      <c r="B11" s="25"/>
      <c r="C11" s="29"/>
      <c r="D11" s="29"/>
      <c r="E11" s="37"/>
      <c r="F11" s="29" t="s">
        <v>26</v>
      </c>
      <c r="G11" s="29"/>
      <c r="H11" s="29"/>
      <c r="I11" s="29" t="s">
        <v>27</v>
      </c>
      <c r="J11" s="25" t="s">
        <v>28</v>
      </c>
      <c r="K11" s="25" t="s">
        <v>7</v>
      </c>
      <c r="L11" s="25"/>
      <c r="M11" s="25"/>
      <c r="N11" s="25"/>
      <c r="O11" s="25"/>
      <c r="P11" s="25"/>
      <c r="Q11" s="25"/>
      <c r="R11" s="25"/>
      <c r="S11" s="25"/>
      <c r="T11" s="47"/>
      <c r="U11" s="25" t="s">
        <v>28</v>
      </c>
      <c r="V11" s="25" t="s">
        <v>8</v>
      </c>
      <c r="W11" s="25"/>
      <c r="X11" s="25"/>
      <c r="Y11" s="25"/>
      <c r="Z11" s="25"/>
      <c r="AA11" s="25"/>
      <c r="AB11" s="25"/>
      <c r="AC11" s="25"/>
    </row>
    <row r="12" spans="1:29" ht="88.9" customHeight="1" x14ac:dyDescent="0.25">
      <c r="A12" s="25"/>
      <c r="B12" s="25"/>
      <c r="C12" s="4" t="s">
        <v>1</v>
      </c>
      <c r="D12" s="4" t="s">
        <v>2</v>
      </c>
      <c r="E12" s="37"/>
      <c r="F12" s="5" t="s">
        <v>23</v>
      </c>
      <c r="G12" s="5" t="s">
        <v>24</v>
      </c>
      <c r="H12" s="5" t="s">
        <v>25</v>
      </c>
      <c r="I12" s="29"/>
      <c r="J12" s="25"/>
      <c r="K12" s="4" t="s">
        <v>31</v>
      </c>
      <c r="L12" s="4" t="s">
        <v>32</v>
      </c>
      <c r="M12" s="4" t="s">
        <v>33</v>
      </c>
      <c r="N12" s="4" t="s">
        <v>34</v>
      </c>
      <c r="O12" s="4" t="s">
        <v>35</v>
      </c>
      <c r="P12" s="4" t="s">
        <v>36</v>
      </c>
      <c r="Q12" s="4" t="s">
        <v>104</v>
      </c>
      <c r="R12" s="4" t="s">
        <v>105</v>
      </c>
      <c r="S12" s="25"/>
      <c r="T12" s="47"/>
      <c r="U12" s="25"/>
      <c r="V12" s="4" t="s">
        <v>31</v>
      </c>
      <c r="W12" s="4" t="s">
        <v>32</v>
      </c>
      <c r="X12" s="4" t="s">
        <v>33</v>
      </c>
      <c r="Y12" s="4" t="s">
        <v>34</v>
      </c>
      <c r="Z12" s="4" t="s">
        <v>35</v>
      </c>
      <c r="AA12" s="4" t="s">
        <v>36</v>
      </c>
      <c r="AB12" s="4" t="s">
        <v>104</v>
      </c>
      <c r="AC12" s="4" t="s">
        <v>105</v>
      </c>
    </row>
    <row r="13" spans="1:29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17</v>
      </c>
      <c r="R13" s="6">
        <v>18</v>
      </c>
      <c r="S13" s="6">
        <v>19</v>
      </c>
      <c r="T13" s="6">
        <v>20</v>
      </c>
      <c r="U13" s="6">
        <v>21</v>
      </c>
      <c r="V13" s="6">
        <v>22</v>
      </c>
      <c r="W13" s="6">
        <v>23</v>
      </c>
      <c r="X13" s="6">
        <v>24</v>
      </c>
      <c r="Y13" s="6">
        <v>25</v>
      </c>
      <c r="Z13" s="6">
        <v>26</v>
      </c>
      <c r="AA13" s="6">
        <v>27</v>
      </c>
      <c r="AB13" s="6">
        <v>28</v>
      </c>
      <c r="AC13" s="6">
        <v>29</v>
      </c>
    </row>
    <row r="14" spans="1:29" x14ac:dyDescent="0.25">
      <c r="A14" s="39" t="s">
        <v>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</row>
    <row r="15" spans="1:29" x14ac:dyDescent="0.25">
      <c r="A15" s="40" t="s">
        <v>43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</row>
    <row r="16" spans="1:29" x14ac:dyDescent="0.25">
      <c r="A16" s="25">
        <v>1</v>
      </c>
      <c r="B16" s="29" t="s">
        <v>44</v>
      </c>
      <c r="C16" s="25">
        <v>2020</v>
      </c>
      <c r="D16" s="25">
        <v>2025</v>
      </c>
      <c r="E16" s="29" t="s">
        <v>6</v>
      </c>
      <c r="F16" s="22" t="s">
        <v>64</v>
      </c>
      <c r="G16" s="22" t="s">
        <v>65</v>
      </c>
      <c r="H16" s="19" t="s">
        <v>5</v>
      </c>
      <c r="I16" s="7" t="s">
        <v>3</v>
      </c>
      <c r="J16" s="8">
        <f>SUM(K16:R16)</f>
        <v>375914630.08999997</v>
      </c>
      <c r="K16" s="8">
        <f>K17+K18+K19</f>
        <v>56883988.109999999</v>
      </c>
      <c r="L16" s="8">
        <f t="shared" ref="L16:R16" si="0">L17+L18+L19</f>
        <v>71782101.319999993</v>
      </c>
      <c r="M16" s="8">
        <f t="shared" si="0"/>
        <v>76336187.109999999</v>
      </c>
      <c r="N16" s="8">
        <f>N17+N18+N19</f>
        <v>72560912.909999996</v>
      </c>
      <c r="O16" s="8">
        <f t="shared" si="0"/>
        <v>49175720.32</v>
      </c>
      <c r="P16" s="8">
        <f t="shared" ref="P16:Q16" si="1">P17+P18+P19</f>
        <v>49175720.32</v>
      </c>
      <c r="Q16" s="8">
        <f t="shared" si="1"/>
        <v>0</v>
      </c>
      <c r="R16" s="8">
        <f t="shared" si="0"/>
        <v>0</v>
      </c>
      <c r="S16" s="19" t="s">
        <v>52</v>
      </c>
      <c r="T16" s="25" t="s">
        <v>53</v>
      </c>
      <c r="U16" s="25" t="s">
        <v>5</v>
      </c>
      <c r="V16" s="25">
        <v>100</v>
      </c>
      <c r="W16" s="25">
        <v>100</v>
      </c>
      <c r="X16" s="25">
        <v>100</v>
      </c>
      <c r="Y16" s="25">
        <v>100</v>
      </c>
      <c r="Z16" s="25">
        <v>100</v>
      </c>
      <c r="AA16" s="25">
        <v>100</v>
      </c>
      <c r="AB16" s="25">
        <v>100</v>
      </c>
      <c r="AC16" s="25">
        <v>100</v>
      </c>
    </row>
    <row r="17" spans="1:29" ht="30" x14ac:dyDescent="0.25">
      <c r="A17" s="25"/>
      <c r="B17" s="29"/>
      <c r="C17" s="25"/>
      <c r="D17" s="25"/>
      <c r="E17" s="29"/>
      <c r="F17" s="23"/>
      <c r="G17" s="23"/>
      <c r="H17" s="20"/>
      <c r="I17" s="9" t="s">
        <v>29</v>
      </c>
      <c r="J17" s="8">
        <f t="shared" ref="J17:J18" si="2">SUM(K17:R17)</f>
        <v>77309.220000000016</v>
      </c>
      <c r="K17" s="8">
        <v>0</v>
      </c>
      <c r="L17" s="8">
        <v>645.21</v>
      </c>
      <c r="M17" s="8">
        <v>76591.69</v>
      </c>
      <c r="N17" s="8">
        <v>72.319999999999993</v>
      </c>
      <c r="O17" s="8">
        <v>0</v>
      </c>
      <c r="P17" s="8">
        <v>0</v>
      </c>
      <c r="Q17" s="8">
        <v>0</v>
      </c>
      <c r="R17" s="8">
        <v>0</v>
      </c>
      <c r="S17" s="20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ht="30" x14ac:dyDescent="0.25">
      <c r="A18" s="25"/>
      <c r="B18" s="29"/>
      <c r="C18" s="25"/>
      <c r="D18" s="25"/>
      <c r="E18" s="29"/>
      <c r="F18" s="23"/>
      <c r="G18" s="23"/>
      <c r="H18" s="20"/>
      <c r="I18" s="9" t="s">
        <v>30</v>
      </c>
      <c r="J18" s="8">
        <f t="shared" si="2"/>
        <v>4758956.87</v>
      </c>
      <c r="K18" s="8">
        <v>683287.11</v>
      </c>
      <c r="L18" s="8">
        <v>794343.61</v>
      </c>
      <c r="M18" s="8">
        <v>811947.37</v>
      </c>
      <c r="N18" s="8">
        <v>982517</v>
      </c>
      <c r="O18" s="8">
        <v>743430.89</v>
      </c>
      <c r="P18" s="8">
        <v>743430.89</v>
      </c>
      <c r="Q18" s="8">
        <v>0</v>
      </c>
      <c r="R18" s="8">
        <v>0</v>
      </c>
      <c r="S18" s="20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ht="36" customHeight="1" x14ac:dyDescent="0.25">
      <c r="A19" s="25"/>
      <c r="B19" s="29"/>
      <c r="C19" s="25"/>
      <c r="D19" s="25"/>
      <c r="E19" s="29"/>
      <c r="F19" s="24"/>
      <c r="G19" s="24"/>
      <c r="H19" s="21"/>
      <c r="I19" s="10" t="s">
        <v>4</v>
      </c>
      <c r="J19" s="8">
        <f>SUM(K19:R19)</f>
        <v>371078364</v>
      </c>
      <c r="K19" s="8">
        <v>56200701</v>
      </c>
      <c r="L19" s="8">
        <v>70987112.5</v>
      </c>
      <c r="M19" s="8">
        <v>75447648.049999997</v>
      </c>
      <c r="N19" s="8">
        <v>71578323.590000004</v>
      </c>
      <c r="O19" s="8">
        <v>48432289.43</v>
      </c>
      <c r="P19" s="8">
        <v>48432289.43</v>
      </c>
      <c r="Q19" s="8">
        <v>0</v>
      </c>
      <c r="R19" s="8">
        <v>0</v>
      </c>
      <c r="S19" s="21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x14ac:dyDescent="0.25">
      <c r="A20" s="26" t="s">
        <v>10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8"/>
    </row>
    <row r="21" spans="1:29" ht="14.45" customHeight="1" x14ac:dyDescent="0.25">
      <c r="A21" s="25">
        <v>2</v>
      </c>
      <c r="B21" s="29" t="s">
        <v>51</v>
      </c>
      <c r="C21" s="25">
        <v>2020</v>
      </c>
      <c r="D21" s="25">
        <v>2025</v>
      </c>
      <c r="E21" s="29" t="s">
        <v>19</v>
      </c>
      <c r="F21" s="22" t="s">
        <v>64</v>
      </c>
      <c r="G21" s="22" t="s">
        <v>66</v>
      </c>
      <c r="H21" s="19" t="s">
        <v>5</v>
      </c>
      <c r="I21" s="7" t="s">
        <v>3</v>
      </c>
      <c r="J21" s="8">
        <f>SUM(K21:R21)</f>
        <v>40272477.060000002</v>
      </c>
      <c r="K21" s="8">
        <f>K22+K23+K24</f>
        <v>7252534</v>
      </c>
      <c r="L21" s="8">
        <f t="shared" ref="L21:R21" si="3">L22+L23+L24</f>
        <v>7649138.1200000001</v>
      </c>
      <c r="M21" s="8">
        <f t="shared" si="3"/>
        <v>6404979.1799999997</v>
      </c>
      <c r="N21" s="8">
        <f t="shared" si="3"/>
        <v>7035637.7599999998</v>
      </c>
      <c r="O21" s="8">
        <f t="shared" si="3"/>
        <v>5965094</v>
      </c>
      <c r="P21" s="8">
        <f t="shared" ref="P21:Q21" si="4">P22+P23+P24</f>
        <v>5965094</v>
      </c>
      <c r="Q21" s="8">
        <f t="shared" si="4"/>
        <v>0</v>
      </c>
      <c r="R21" s="8">
        <f t="shared" si="3"/>
        <v>0</v>
      </c>
      <c r="S21" s="19" t="s">
        <v>54</v>
      </c>
      <c r="T21" s="25" t="s">
        <v>53</v>
      </c>
      <c r="U21" s="25" t="s">
        <v>5</v>
      </c>
      <c r="V21" s="25">
        <v>100</v>
      </c>
      <c r="W21" s="25">
        <v>100</v>
      </c>
      <c r="X21" s="25">
        <v>100</v>
      </c>
      <c r="Y21" s="25">
        <v>100</v>
      </c>
      <c r="Z21" s="25">
        <v>100</v>
      </c>
      <c r="AA21" s="25">
        <v>100</v>
      </c>
      <c r="AB21" s="25">
        <v>100</v>
      </c>
      <c r="AC21" s="25">
        <v>100</v>
      </c>
    </row>
    <row r="22" spans="1:29" ht="30.75" customHeight="1" x14ac:dyDescent="0.25">
      <c r="A22" s="25"/>
      <c r="B22" s="29"/>
      <c r="C22" s="25"/>
      <c r="D22" s="25"/>
      <c r="E22" s="29"/>
      <c r="F22" s="23"/>
      <c r="G22" s="23"/>
      <c r="H22" s="20"/>
      <c r="I22" s="9" t="s">
        <v>29</v>
      </c>
      <c r="J22" s="8">
        <f t="shared" ref="J22:J24" si="5">SUM(K22:R22)</f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20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31.5" customHeight="1" x14ac:dyDescent="0.25">
      <c r="A23" s="25"/>
      <c r="B23" s="29"/>
      <c r="C23" s="25"/>
      <c r="D23" s="25"/>
      <c r="E23" s="29"/>
      <c r="F23" s="23"/>
      <c r="G23" s="23"/>
      <c r="H23" s="20"/>
      <c r="I23" s="9" t="s">
        <v>30</v>
      </c>
      <c r="J23" s="8">
        <f t="shared" si="5"/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20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33.75" customHeight="1" x14ac:dyDescent="0.25">
      <c r="A24" s="25"/>
      <c r="B24" s="29"/>
      <c r="C24" s="25"/>
      <c r="D24" s="25"/>
      <c r="E24" s="29"/>
      <c r="F24" s="24"/>
      <c r="G24" s="24"/>
      <c r="H24" s="21"/>
      <c r="I24" s="10" t="s">
        <v>4</v>
      </c>
      <c r="J24" s="8">
        <f t="shared" si="5"/>
        <v>40272477.060000002</v>
      </c>
      <c r="K24" s="8">
        <v>7252534</v>
      </c>
      <c r="L24" s="8">
        <v>7649138.1200000001</v>
      </c>
      <c r="M24" s="8">
        <v>6404979.1799999997</v>
      </c>
      <c r="N24" s="8">
        <v>7035637.7599999998</v>
      </c>
      <c r="O24" s="8">
        <v>5965094</v>
      </c>
      <c r="P24" s="8">
        <v>5965094</v>
      </c>
      <c r="Q24" s="8">
        <v>0</v>
      </c>
      <c r="R24" s="8">
        <v>0</v>
      </c>
      <c r="S24" s="21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x14ac:dyDescent="0.25">
      <c r="A25" s="26" t="s">
        <v>12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8"/>
    </row>
    <row r="26" spans="1:29" ht="14.45" customHeight="1" x14ac:dyDescent="0.25">
      <c r="A26" s="25">
        <v>3</v>
      </c>
      <c r="B26" s="29" t="s">
        <v>45</v>
      </c>
      <c r="C26" s="25">
        <v>2020</v>
      </c>
      <c r="D26" s="25">
        <v>2025</v>
      </c>
      <c r="E26" s="29" t="s">
        <v>14</v>
      </c>
      <c r="F26" s="22" t="s">
        <v>64</v>
      </c>
      <c r="G26" s="22" t="s">
        <v>67</v>
      </c>
      <c r="H26" s="19" t="s">
        <v>5</v>
      </c>
      <c r="I26" s="7" t="s">
        <v>3</v>
      </c>
      <c r="J26" s="11">
        <f>SUM(K26:R26)</f>
        <v>371410567.14999998</v>
      </c>
      <c r="K26" s="11">
        <f>K27+K28+K29</f>
        <v>62594837</v>
      </c>
      <c r="L26" s="11">
        <f t="shared" ref="L26:R26" si="6">L27+L28+L29</f>
        <v>64795057.789999999</v>
      </c>
      <c r="M26" s="11">
        <f t="shared" si="6"/>
        <v>67126455.950000003</v>
      </c>
      <c r="N26" s="11">
        <f t="shared" si="6"/>
        <v>74565764.409999996</v>
      </c>
      <c r="O26" s="11">
        <f t="shared" si="6"/>
        <v>51164226</v>
      </c>
      <c r="P26" s="11">
        <f t="shared" ref="P26:Q26" si="7">P27+P28+P29</f>
        <v>51164226</v>
      </c>
      <c r="Q26" s="11">
        <f t="shared" si="7"/>
        <v>0</v>
      </c>
      <c r="R26" s="11">
        <f t="shared" si="6"/>
        <v>0</v>
      </c>
      <c r="S26" s="29" t="s">
        <v>55</v>
      </c>
      <c r="T26" s="25" t="s">
        <v>53</v>
      </c>
      <c r="U26" s="25" t="s">
        <v>5</v>
      </c>
      <c r="V26" s="25">
        <v>100</v>
      </c>
      <c r="W26" s="25">
        <v>100</v>
      </c>
      <c r="X26" s="25">
        <v>100</v>
      </c>
      <c r="Y26" s="25">
        <v>100</v>
      </c>
      <c r="Z26" s="25">
        <v>100</v>
      </c>
      <c r="AA26" s="25">
        <v>100</v>
      </c>
      <c r="AB26" s="25">
        <v>100</v>
      </c>
      <c r="AC26" s="25">
        <v>100</v>
      </c>
    </row>
    <row r="27" spans="1:29" ht="42.75" customHeight="1" x14ac:dyDescent="0.25">
      <c r="A27" s="25"/>
      <c r="B27" s="29"/>
      <c r="C27" s="25"/>
      <c r="D27" s="25"/>
      <c r="E27" s="29"/>
      <c r="F27" s="23"/>
      <c r="G27" s="23"/>
      <c r="H27" s="20"/>
      <c r="I27" s="10" t="s">
        <v>29</v>
      </c>
      <c r="J27" s="11">
        <f t="shared" ref="J27:J29" si="8">SUM(K27:R27)</f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29"/>
      <c r="T27" s="25"/>
      <c r="U27" s="25"/>
      <c r="V27" s="25"/>
      <c r="W27" s="25"/>
      <c r="X27" s="25"/>
      <c r="Y27" s="25"/>
      <c r="Z27" s="25"/>
      <c r="AA27" s="25"/>
      <c r="AB27" s="25"/>
      <c r="AC27" s="25"/>
    </row>
    <row r="28" spans="1:29" ht="42.75" customHeight="1" x14ac:dyDescent="0.25">
      <c r="A28" s="25"/>
      <c r="B28" s="29"/>
      <c r="C28" s="25"/>
      <c r="D28" s="25"/>
      <c r="E28" s="29"/>
      <c r="F28" s="23"/>
      <c r="G28" s="23"/>
      <c r="H28" s="20"/>
      <c r="I28" s="10" t="s">
        <v>30</v>
      </c>
      <c r="J28" s="11">
        <f t="shared" si="8"/>
        <v>292411625</v>
      </c>
      <c r="K28" s="11">
        <v>49914993</v>
      </c>
      <c r="L28" s="11">
        <v>51659925</v>
      </c>
      <c r="M28" s="11">
        <v>53514874</v>
      </c>
      <c r="N28" s="11">
        <v>58116789</v>
      </c>
      <c r="O28" s="11">
        <v>39602522</v>
      </c>
      <c r="P28" s="11">
        <v>39602522</v>
      </c>
      <c r="Q28" s="11">
        <v>0</v>
      </c>
      <c r="R28" s="11">
        <v>0</v>
      </c>
      <c r="S28" s="29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ht="42.75" customHeight="1" x14ac:dyDescent="0.25">
      <c r="A29" s="25"/>
      <c r="B29" s="29"/>
      <c r="C29" s="25"/>
      <c r="D29" s="25"/>
      <c r="E29" s="29"/>
      <c r="F29" s="24"/>
      <c r="G29" s="24"/>
      <c r="H29" s="21"/>
      <c r="I29" s="10" t="s">
        <v>4</v>
      </c>
      <c r="J29" s="11">
        <f t="shared" si="8"/>
        <v>78998942.149999991</v>
      </c>
      <c r="K29" s="11">
        <v>12679844</v>
      </c>
      <c r="L29" s="11">
        <v>13135132.789999999</v>
      </c>
      <c r="M29" s="11">
        <v>13611581.949999999</v>
      </c>
      <c r="N29" s="11">
        <v>16448975.41</v>
      </c>
      <c r="O29" s="11">
        <v>11561704</v>
      </c>
      <c r="P29" s="11">
        <v>11561704</v>
      </c>
      <c r="Q29" s="11">
        <v>0</v>
      </c>
      <c r="R29" s="11">
        <v>0</v>
      </c>
      <c r="S29" s="29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x14ac:dyDescent="0.25">
      <c r="A30" s="26" t="s">
        <v>17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8"/>
    </row>
    <row r="31" spans="1:29" ht="14.45" customHeight="1" x14ac:dyDescent="0.25">
      <c r="A31" s="25">
        <v>4</v>
      </c>
      <c r="B31" s="29" t="s">
        <v>46</v>
      </c>
      <c r="C31" s="25">
        <v>2020</v>
      </c>
      <c r="D31" s="25">
        <v>2025</v>
      </c>
      <c r="E31" s="29" t="s">
        <v>15</v>
      </c>
      <c r="F31" s="22" t="s">
        <v>64</v>
      </c>
      <c r="G31" s="22" t="s">
        <v>68</v>
      </c>
      <c r="H31" s="19" t="s">
        <v>5</v>
      </c>
      <c r="I31" s="7" t="s">
        <v>3</v>
      </c>
      <c r="J31" s="8">
        <f>SUM(K31:R31)</f>
        <v>9950351.6600000001</v>
      </c>
      <c r="K31" s="8">
        <f>K32+K33+K34</f>
        <v>1281380</v>
      </c>
      <c r="L31" s="8">
        <f t="shared" ref="L31:R31" si="9">L32+L33+L34</f>
        <v>1362677.92</v>
      </c>
      <c r="M31" s="8">
        <f t="shared" si="9"/>
        <v>1982965.08</v>
      </c>
      <c r="N31" s="8">
        <f t="shared" si="9"/>
        <v>2751776.66</v>
      </c>
      <c r="O31" s="8">
        <f t="shared" si="9"/>
        <v>1285776</v>
      </c>
      <c r="P31" s="8">
        <f t="shared" ref="P31:Q31" si="10">P32+P33+P34</f>
        <v>1285776</v>
      </c>
      <c r="Q31" s="8">
        <f t="shared" si="10"/>
        <v>0</v>
      </c>
      <c r="R31" s="8">
        <f t="shared" si="9"/>
        <v>0</v>
      </c>
      <c r="S31" s="29" t="s">
        <v>5</v>
      </c>
      <c r="T31" s="25" t="s">
        <v>5</v>
      </c>
      <c r="U31" s="25" t="s">
        <v>5</v>
      </c>
      <c r="V31" s="25" t="s">
        <v>5</v>
      </c>
      <c r="W31" s="25" t="s">
        <v>5</v>
      </c>
      <c r="X31" s="25" t="s">
        <v>5</v>
      </c>
      <c r="Y31" s="25" t="s">
        <v>5</v>
      </c>
      <c r="Z31" s="25" t="s">
        <v>5</v>
      </c>
      <c r="AA31" s="25" t="s">
        <v>5</v>
      </c>
      <c r="AB31" s="25" t="s">
        <v>5</v>
      </c>
      <c r="AC31" s="25" t="s">
        <v>5</v>
      </c>
    </row>
    <row r="32" spans="1:29" ht="30.75" customHeight="1" x14ac:dyDescent="0.25">
      <c r="A32" s="25"/>
      <c r="B32" s="29"/>
      <c r="C32" s="25"/>
      <c r="D32" s="25"/>
      <c r="E32" s="29"/>
      <c r="F32" s="23"/>
      <c r="G32" s="23"/>
      <c r="H32" s="20"/>
      <c r="I32" s="10" t="s">
        <v>29</v>
      </c>
      <c r="J32" s="8">
        <f t="shared" ref="J32:J34" si="11">SUM(K32:R32)</f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29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ht="30.75" customHeight="1" x14ac:dyDescent="0.25">
      <c r="A33" s="25"/>
      <c r="B33" s="29"/>
      <c r="C33" s="25"/>
      <c r="D33" s="25"/>
      <c r="E33" s="29"/>
      <c r="F33" s="23"/>
      <c r="G33" s="23"/>
      <c r="H33" s="20"/>
      <c r="I33" s="10" t="s">
        <v>30</v>
      </c>
      <c r="J33" s="8">
        <f t="shared" si="11"/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29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ht="33.75" customHeight="1" x14ac:dyDescent="0.25">
      <c r="A34" s="25"/>
      <c r="B34" s="29"/>
      <c r="C34" s="25"/>
      <c r="D34" s="25"/>
      <c r="E34" s="29"/>
      <c r="F34" s="24"/>
      <c r="G34" s="24"/>
      <c r="H34" s="21"/>
      <c r="I34" s="10" t="s">
        <v>4</v>
      </c>
      <c r="J34" s="8">
        <f t="shared" si="11"/>
        <v>9950351.6600000001</v>
      </c>
      <c r="K34" s="8">
        <v>1281380</v>
      </c>
      <c r="L34" s="8">
        <v>1362677.92</v>
      </c>
      <c r="M34" s="8">
        <v>1982965.08</v>
      </c>
      <c r="N34" s="8">
        <v>2751776.66</v>
      </c>
      <c r="O34" s="8">
        <v>1285776</v>
      </c>
      <c r="P34" s="8">
        <v>1285776</v>
      </c>
      <c r="Q34" s="8">
        <v>0</v>
      </c>
      <c r="R34" s="8">
        <v>0</v>
      </c>
      <c r="S34" s="29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x14ac:dyDescent="0.25">
      <c r="A35" s="26" t="s">
        <v>42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8"/>
    </row>
    <row r="36" spans="1:29" ht="14.45" customHeight="1" x14ac:dyDescent="0.25">
      <c r="A36" s="25">
        <v>5</v>
      </c>
      <c r="B36" s="29" t="s">
        <v>47</v>
      </c>
      <c r="C36" s="25">
        <v>2020</v>
      </c>
      <c r="D36" s="25">
        <v>2025</v>
      </c>
      <c r="E36" s="29" t="s">
        <v>5</v>
      </c>
      <c r="F36" s="19" t="s">
        <v>5</v>
      </c>
      <c r="G36" s="19" t="s">
        <v>5</v>
      </c>
      <c r="H36" s="19" t="s">
        <v>5</v>
      </c>
      <c r="I36" s="7" t="s">
        <v>3</v>
      </c>
      <c r="J36" s="8">
        <f>SUM(K36:R36)</f>
        <v>63739918.599999994</v>
      </c>
      <c r="K36" s="8">
        <f>K37+K38+K39</f>
        <v>3609851.1500000004</v>
      </c>
      <c r="L36" s="8">
        <f t="shared" ref="L36:R36" si="12">L37+L38+L39</f>
        <v>4340507.04</v>
      </c>
      <c r="M36" s="8">
        <f t="shared" si="12"/>
        <v>19021457.82</v>
      </c>
      <c r="N36" s="8">
        <f t="shared" si="12"/>
        <v>36537102.589999996</v>
      </c>
      <c r="O36" s="8">
        <f t="shared" si="12"/>
        <v>178000</v>
      </c>
      <c r="P36" s="8">
        <f t="shared" ref="P36:Q36" si="13">P37+P38+P39</f>
        <v>53000</v>
      </c>
      <c r="Q36" s="8">
        <f t="shared" si="13"/>
        <v>0</v>
      </c>
      <c r="R36" s="8">
        <f t="shared" si="12"/>
        <v>0</v>
      </c>
      <c r="S36" s="29" t="s">
        <v>5</v>
      </c>
      <c r="T36" s="25" t="s">
        <v>5</v>
      </c>
      <c r="U36" s="25" t="s">
        <v>5</v>
      </c>
      <c r="V36" s="25" t="s">
        <v>5</v>
      </c>
      <c r="W36" s="25" t="s">
        <v>5</v>
      </c>
      <c r="X36" s="25" t="s">
        <v>5</v>
      </c>
      <c r="Y36" s="25" t="s">
        <v>5</v>
      </c>
      <c r="Z36" s="25" t="s">
        <v>5</v>
      </c>
      <c r="AA36" s="25" t="s">
        <v>5</v>
      </c>
      <c r="AB36" s="25" t="s">
        <v>5</v>
      </c>
      <c r="AC36" s="25" t="s">
        <v>5</v>
      </c>
    </row>
    <row r="37" spans="1:29" ht="32.25" customHeight="1" x14ac:dyDescent="0.25">
      <c r="A37" s="25"/>
      <c r="B37" s="29"/>
      <c r="C37" s="25"/>
      <c r="D37" s="25"/>
      <c r="E37" s="29"/>
      <c r="F37" s="20"/>
      <c r="G37" s="20"/>
      <c r="H37" s="20"/>
      <c r="I37" s="10" t="s">
        <v>29</v>
      </c>
      <c r="J37" s="8">
        <f>J41+J45+J49+J53+J57+J81+J85+J137+J89</f>
        <v>615726.80000000005</v>
      </c>
      <c r="K37" s="8">
        <f t="shared" ref="K37:M39" si="14">K41+K45+K49+K53+K57+K81+K85+K89+K93+K97+K101+K105+K137</f>
        <v>0</v>
      </c>
      <c r="L37" s="8">
        <f t="shared" si="14"/>
        <v>615726.80000000005</v>
      </c>
      <c r="M37" s="8">
        <f t="shared" si="14"/>
        <v>0</v>
      </c>
      <c r="N37" s="8">
        <f>N41+N45+N49+N53+N57+N81+N85+N137+N89+N93+N97+N101+N105+N109+N113+N117+N121+N125+N129+N133</f>
        <v>0</v>
      </c>
      <c r="O37" s="8">
        <f>O41+O45+O49+O53+O57+O81+O85+O137+O89</f>
        <v>0</v>
      </c>
      <c r="P37" s="8">
        <f t="shared" ref="P37:Q37" si="15">P41+P45+P49+P53+P57+P81+P85+P137+P89</f>
        <v>0</v>
      </c>
      <c r="Q37" s="8">
        <f t="shared" si="15"/>
        <v>0</v>
      </c>
      <c r="R37" s="8">
        <f>R41+R45+R49+R53+R57+R81+R85+R137+R89</f>
        <v>0</v>
      </c>
      <c r="S37" s="29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ht="32.25" customHeight="1" x14ac:dyDescent="0.25">
      <c r="A38" s="25"/>
      <c r="B38" s="29"/>
      <c r="C38" s="25"/>
      <c r="D38" s="25"/>
      <c r="E38" s="29"/>
      <c r="F38" s="20"/>
      <c r="G38" s="20"/>
      <c r="H38" s="20"/>
      <c r="I38" s="10" t="s">
        <v>30</v>
      </c>
      <c r="J38" s="8">
        <f>J42+J46+J50+J54+J58+J82+J86+J138+J90</f>
        <v>5752979.9500000002</v>
      </c>
      <c r="K38" s="8">
        <f t="shared" si="14"/>
        <v>3242047.1500000004</v>
      </c>
      <c r="L38" s="8">
        <f t="shared" si="14"/>
        <v>2099924.4</v>
      </c>
      <c r="M38" s="8">
        <f t="shared" ref="M38" si="16">M42+M46+M50+M54+M58+M82+M86+M90+M94+M98+M102+M106+M110</f>
        <v>1917153.0299999998</v>
      </c>
      <c r="N38" s="8">
        <f t="shared" ref="N38:N39" si="17">N42+N46+N50+N54+N58+N82+N86+N138+N90+N94+N98+N102+N106+N110+N114+N118+N122+N126+N130+N134</f>
        <v>1008637.78</v>
      </c>
      <c r="O38" s="8">
        <f>O42+O46+O50+O54+O58+O82+O86+O138+O90</f>
        <v>0</v>
      </c>
      <c r="P38" s="8">
        <f t="shared" ref="P38:Q38" si="18">P42+P46+P50+P54+P58+P82+P86+P138+P90</f>
        <v>0</v>
      </c>
      <c r="Q38" s="8">
        <f t="shared" si="18"/>
        <v>0</v>
      </c>
      <c r="R38" s="8">
        <f>R42+R46+R50+R54+R58+R82+R86+R138+R90</f>
        <v>0</v>
      </c>
      <c r="S38" s="29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ht="34.5" customHeight="1" x14ac:dyDescent="0.25">
      <c r="A39" s="25"/>
      <c r="B39" s="29"/>
      <c r="C39" s="25"/>
      <c r="D39" s="25"/>
      <c r="E39" s="29"/>
      <c r="F39" s="21"/>
      <c r="G39" s="21"/>
      <c r="H39" s="21"/>
      <c r="I39" s="10" t="s">
        <v>4</v>
      </c>
      <c r="J39" s="8">
        <f>J43+J47+J51+J55+J59+J83+J87+J139+J91</f>
        <v>1870740.1199999999</v>
      </c>
      <c r="K39" s="8">
        <f t="shared" si="14"/>
        <v>367804</v>
      </c>
      <c r="L39" s="8">
        <f t="shared" si="14"/>
        <v>1624855.84</v>
      </c>
      <c r="M39" s="8">
        <f t="shared" si="14"/>
        <v>17104304.789999999</v>
      </c>
      <c r="N39" s="8">
        <f t="shared" si="17"/>
        <v>35528464.809999995</v>
      </c>
      <c r="O39" s="8">
        <f>O43+O47+O51+O55+O59+O83+O87+O139+O91</f>
        <v>178000</v>
      </c>
      <c r="P39" s="8">
        <f t="shared" ref="P39:Q39" si="19">P43+P47+P51+P55+P59+P83+P87+P139+P91</f>
        <v>53000</v>
      </c>
      <c r="Q39" s="8">
        <f t="shared" si="19"/>
        <v>0</v>
      </c>
      <c r="R39" s="8">
        <f>R43+R47+R51+R55+R59+R83+R87+R139+R91</f>
        <v>0</v>
      </c>
      <c r="S39" s="29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ht="14.45" customHeight="1" x14ac:dyDescent="0.25">
      <c r="A40" s="34" t="s">
        <v>56</v>
      </c>
      <c r="B40" s="29" t="s">
        <v>88</v>
      </c>
      <c r="C40" s="25">
        <v>2020</v>
      </c>
      <c r="D40" s="25">
        <v>2025</v>
      </c>
      <c r="E40" s="29" t="s">
        <v>6</v>
      </c>
      <c r="F40" s="22" t="s">
        <v>64</v>
      </c>
      <c r="G40" s="19">
        <v>13</v>
      </c>
      <c r="H40" s="19" t="s">
        <v>5</v>
      </c>
      <c r="I40" s="7" t="s">
        <v>3</v>
      </c>
      <c r="J40" s="8">
        <f t="shared" ref="J40:J55" si="20">SUM(K40:R40)</f>
        <v>2274078.7000000002</v>
      </c>
      <c r="K40" s="8">
        <f>K41+K42+K43</f>
        <v>1270874.8</v>
      </c>
      <c r="L40" s="8">
        <f t="shared" ref="L40:R40" si="21">L41+L42+L43</f>
        <v>1003203.9</v>
      </c>
      <c r="M40" s="8">
        <f t="shared" si="21"/>
        <v>0</v>
      </c>
      <c r="N40" s="8">
        <f t="shared" si="21"/>
        <v>0</v>
      </c>
      <c r="O40" s="8">
        <f t="shared" si="21"/>
        <v>0</v>
      </c>
      <c r="P40" s="8">
        <f t="shared" ref="P40:Q40" si="22">P41+P42+P43</f>
        <v>0</v>
      </c>
      <c r="Q40" s="8">
        <f t="shared" si="22"/>
        <v>0</v>
      </c>
      <c r="R40" s="8">
        <f t="shared" si="21"/>
        <v>0</v>
      </c>
      <c r="S40" s="29" t="s">
        <v>5</v>
      </c>
      <c r="T40" s="25" t="s">
        <v>5</v>
      </c>
      <c r="U40" s="25" t="s">
        <v>5</v>
      </c>
      <c r="V40" s="25" t="s">
        <v>5</v>
      </c>
      <c r="W40" s="25" t="s">
        <v>5</v>
      </c>
      <c r="X40" s="25" t="s">
        <v>5</v>
      </c>
      <c r="Y40" s="25" t="s">
        <v>5</v>
      </c>
      <c r="Z40" s="25" t="s">
        <v>5</v>
      </c>
      <c r="AA40" s="25" t="s">
        <v>5</v>
      </c>
      <c r="AB40" s="25" t="s">
        <v>5</v>
      </c>
      <c r="AC40" s="25" t="s">
        <v>5</v>
      </c>
    </row>
    <row r="41" spans="1:29" ht="30.75" customHeight="1" x14ac:dyDescent="0.25">
      <c r="A41" s="34"/>
      <c r="B41" s="29"/>
      <c r="C41" s="25"/>
      <c r="D41" s="25"/>
      <c r="E41" s="29"/>
      <c r="F41" s="23"/>
      <c r="G41" s="20"/>
      <c r="H41" s="20"/>
      <c r="I41" s="10" t="s">
        <v>29</v>
      </c>
      <c r="J41" s="8">
        <f t="shared" si="20"/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29"/>
      <c r="T41" s="25"/>
      <c r="U41" s="25"/>
      <c r="V41" s="25"/>
      <c r="W41" s="25"/>
      <c r="X41" s="25"/>
      <c r="Y41" s="25"/>
      <c r="Z41" s="25"/>
      <c r="AA41" s="25"/>
      <c r="AB41" s="25"/>
      <c r="AC41" s="25"/>
    </row>
    <row r="42" spans="1:29" ht="30.75" customHeight="1" x14ac:dyDescent="0.25">
      <c r="A42" s="34"/>
      <c r="B42" s="29"/>
      <c r="C42" s="25"/>
      <c r="D42" s="25"/>
      <c r="E42" s="29"/>
      <c r="F42" s="23"/>
      <c r="G42" s="20"/>
      <c r="H42" s="20"/>
      <c r="I42" s="10" t="s">
        <v>30</v>
      </c>
      <c r="J42" s="8">
        <f t="shared" si="20"/>
        <v>2274078.7000000002</v>
      </c>
      <c r="K42" s="8">
        <v>1270874.8</v>
      </c>
      <c r="L42" s="8">
        <v>1003203.9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29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ht="72" customHeight="1" x14ac:dyDescent="0.25">
      <c r="A43" s="25"/>
      <c r="B43" s="29"/>
      <c r="C43" s="25"/>
      <c r="D43" s="25"/>
      <c r="E43" s="29"/>
      <c r="F43" s="24"/>
      <c r="G43" s="21"/>
      <c r="H43" s="21"/>
      <c r="I43" s="10" t="s">
        <v>4</v>
      </c>
      <c r="J43" s="8">
        <f t="shared" si="20"/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29"/>
      <c r="T43" s="25"/>
      <c r="U43" s="25"/>
      <c r="V43" s="25"/>
      <c r="W43" s="25"/>
      <c r="X43" s="25"/>
      <c r="Y43" s="25"/>
      <c r="Z43" s="25"/>
      <c r="AA43" s="25"/>
      <c r="AB43" s="25"/>
      <c r="AC43" s="25"/>
    </row>
    <row r="44" spans="1:29" ht="14.45" customHeight="1" x14ac:dyDescent="0.25">
      <c r="A44" s="34" t="s">
        <v>57</v>
      </c>
      <c r="B44" s="29" t="s">
        <v>48</v>
      </c>
      <c r="C44" s="25">
        <v>2020</v>
      </c>
      <c r="D44" s="25">
        <v>2025</v>
      </c>
      <c r="E44" s="29" t="s">
        <v>6</v>
      </c>
      <c r="F44" s="22" t="s">
        <v>65</v>
      </c>
      <c r="G44" s="22">
        <v>12</v>
      </c>
      <c r="H44" s="19" t="s">
        <v>5</v>
      </c>
      <c r="I44" s="7" t="s">
        <v>3</v>
      </c>
      <c r="J44" s="8">
        <f t="shared" si="20"/>
        <v>244881</v>
      </c>
      <c r="K44" s="8">
        <f>K45+K46+K47</f>
        <v>41000</v>
      </c>
      <c r="L44" s="8">
        <f t="shared" ref="L44:R44" si="23">L45+L46+L47</f>
        <v>40998</v>
      </c>
      <c r="M44" s="8">
        <f t="shared" si="23"/>
        <v>39944</v>
      </c>
      <c r="N44" s="8">
        <f t="shared" si="23"/>
        <v>40939</v>
      </c>
      <c r="O44" s="8">
        <f t="shared" si="23"/>
        <v>41000</v>
      </c>
      <c r="P44" s="8">
        <f t="shared" ref="P44:Q44" si="24">P45+P46+P47</f>
        <v>41000</v>
      </c>
      <c r="Q44" s="8">
        <f t="shared" si="24"/>
        <v>0</v>
      </c>
      <c r="R44" s="8">
        <f t="shared" si="23"/>
        <v>0</v>
      </c>
      <c r="S44" s="29" t="s">
        <v>5</v>
      </c>
      <c r="T44" s="25" t="s">
        <v>5</v>
      </c>
      <c r="U44" s="25" t="s">
        <v>5</v>
      </c>
      <c r="V44" s="25" t="s">
        <v>5</v>
      </c>
      <c r="W44" s="25" t="s">
        <v>5</v>
      </c>
      <c r="X44" s="25" t="s">
        <v>5</v>
      </c>
      <c r="Y44" s="25" t="s">
        <v>5</v>
      </c>
      <c r="Z44" s="25" t="s">
        <v>5</v>
      </c>
      <c r="AA44" s="25" t="s">
        <v>5</v>
      </c>
      <c r="AB44" s="25" t="s">
        <v>5</v>
      </c>
      <c r="AC44" s="25" t="s">
        <v>5</v>
      </c>
    </row>
    <row r="45" spans="1:29" ht="32.25" customHeight="1" x14ac:dyDescent="0.25">
      <c r="A45" s="34"/>
      <c r="B45" s="29"/>
      <c r="C45" s="25"/>
      <c r="D45" s="25"/>
      <c r="E45" s="29"/>
      <c r="F45" s="23"/>
      <c r="G45" s="23"/>
      <c r="H45" s="20"/>
      <c r="I45" s="10" t="s">
        <v>29</v>
      </c>
      <c r="J45" s="8">
        <f t="shared" si="20"/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29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6" spans="1:29" ht="32.25" customHeight="1" x14ac:dyDescent="0.25">
      <c r="A46" s="34"/>
      <c r="B46" s="29"/>
      <c r="C46" s="25"/>
      <c r="D46" s="25"/>
      <c r="E46" s="29"/>
      <c r="F46" s="23"/>
      <c r="G46" s="23"/>
      <c r="H46" s="20"/>
      <c r="I46" s="10" t="s">
        <v>30</v>
      </c>
      <c r="J46" s="8">
        <f t="shared" si="20"/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29"/>
      <c r="T46" s="25"/>
      <c r="U46" s="25"/>
      <c r="V46" s="25"/>
      <c r="W46" s="25"/>
      <c r="X46" s="25"/>
      <c r="Y46" s="25"/>
      <c r="Z46" s="25"/>
      <c r="AA46" s="25"/>
      <c r="AB46" s="25"/>
      <c r="AC46" s="25"/>
    </row>
    <row r="47" spans="1:29" ht="34.5" customHeight="1" x14ac:dyDescent="0.25">
      <c r="A47" s="25"/>
      <c r="B47" s="29"/>
      <c r="C47" s="25"/>
      <c r="D47" s="25"/>
      <c r="E47" s="29"/>
      <c r="F47" s="24"/>
      <c r="G47" s="24"/>
      <c r="H47" s="21"/>
      <c r="I47" s="10" t="s">
        <v>4</v>
      </c>
      <c r="J47" s="8">
        <f t="shared" si="20"/>
        <v>244881</v>
      </c>
      <c r="K47" s="8">
        <v>41000</v>
      </c>
      <c r="L47" s="8">
        <v>40998</v>
      </c>
      <c r="M47" s="8">
        <v>39944</v>
      </c>
      <c r="N47" s="8">
        <v>40939</v>
      </c>
      <c r="O47" s="8">
        <v>41000</v>
      </c>
      <c r="P47" s="8">
        <v>41000</v>
      </c>
      <c r="Q47" s="8">
        <v>0</v>
      </c>
      <c r="R47" s="8">
        <v>0</v>
      </c>
      <c r="S47" s="29"/>
      <c r="T47" s="25"/>
      <c r="U47" s="25"/>
      <c r="V47" s="25"/>
      <c r="W47" s="25"/>
      <c r="X47" s="25"/>
      <c r="Y47" s="25"/>
      <c r="Z47" s="25"/>
      <c r="AA47" s="25"/>
      <c r="AB47" s="25"/>
      <c r="AC47" s="25"/>
    </row>
    <row r="48" spans="1:29" ht="14.45" customHeight="1" x14ac:dyDescent="0.25">
      <c r="A48" s="34" t="s">
        <v>58</v>
      </c>
      <c r="B48" s="29" t="s">
        <v>49</v>
      </c>
      <c r="C48" s="25">
        <v>2020</v>
      </c>
      <c r="D48" s="25">
        <v>2025</v>
      </c>
      <c r="E48" s="29" t="s">
        <v>19</v>
      </c>
      <c r="F48" s="19" t="s">
        <v>5</v>
      </c>
      <c r="G48" s="19" t="s">
        <v>5</v>
      </c>
      <c r="H48" s="19" t="s">
        <v>5</v>
      </c>
      <c r="I48" s="7" t="s">
        <v>3</v>
      </c>
      <c r="J48" s="8">
        <f t="shared" si="20"/>
        <v>0</v>
      </c>
      <c r="K48" s="8">
        <f>K49+K50+K51</f>
        <v>0</v>
      </c>
      <c r="L48" s="8">
        <f t="shared" ref="L48:R48" si="25">L49+L50+L51</f>
        <v>0</v>
      </c>
      <c r="M48" s="8">
        <f t="shared" si="25"/>
        <v>0</v>
      </c>
      <c r="N48" s="8">
        <f t="shared" si="25"/>
        <v>0</v>
      </c>
      <c r="O48" s="8">
        <f t="shared" si="25"/>
        <v>0</v>
      </c>
      <c r="P48" s="8">
        <f t="shared" ref="P48:Q48" si="26">P49+P50+P51</f>
        <v>0</v>
      </c>
      <c r="Q48" s="8">
        <f t="shared" si="26"/>
        <v>0</v>
      </c>
      <c r="R48" s="8">
        <f t="shared" si="25"/>
        <v>0</v>
      </c>
      <c r="S48" s="29" t="s">
        <v>5</v>
      </c>
      <c r="T48" s="25" t="s">
        <v>5</v>
      </c>
      <c r="U48" s="25" t="s">
        <v>5</v>
      </c>
      <c r="V48" s="25" t="s">
        <v>5</v>
      </c>
      <c r="W48" s="25" t="s">
        <v>5</v>
      </c>
      <c r="X48" s="25" t="s">
        <v>5</v>
      </c>
      <c r="Y48" s="25" t="s">
        <v>5</v>
      </c>
      <c r="Z48" s="25" t="s">
        <v>5</v>
      </c>
      <c r="AA48" s="25" t="s">
        <v>5</v>
      </c>
      <c r="AB48" s="25" t="s">
        <v>5</v>
      </c>
      <c r="AC48" s="25" t="s">
        <v>5</v>
      </c>
    </row>
    <row r="49" spans="1:29" ht="32.25" customHeight="1" x14ac:dyDescent="0.25">
      <c r="A49" s="34"/>
      <c r="B49" s="29"/>
      <c r="C49" s="25"/>
      <c r="D49" s="25"/>
      <c r="E49" s="29"/>
      <c r="F49" s="20"/>
      <c r="G49" s="20"/>
      <c r="H49" s="20"/>
      <c r="I49" s="10" t="s">
        <v>29</v>
      </c>
      <c r="J49" s="8">
        <f t="shared" si="20"/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29"/>
      <c r="T49" s="25"/>
      <c r="U49" s="25"/>
      <c r="V49" s="25"/>
      <c r="W49" s="25"/>
      <c r="X49" s="25"/>
      <c r="Y49" s="25"/>
      <c r="Z49" s="25"/>
      <c r="AA49" s="25"/>
      <c r="AB49" s="25"/>
      <c r="AC49" s="25"/>
    </row>
    <row r="50" spans="1:29" ht="32.25" customHeight="1" x14ac:dyDescent="0.25">
      <c r="A50" s="34"/>
      <c r="B50" s="29"/>
      <c r="C50" s="25"/>
      <c r="D50" s="25"/>
      <c r="E50" s="29"/>
      <c r="F50" s="20"/>
      <c r="G50" s="20"/>
      <c r="H50" s="20"/>
      <c r="I50" s="10" t="s">
        <v>30</v>
      </c>
      <c r="J50" s="8">
        <f t="shared" si="20"/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29"/>
      <c r="T50" s="25"/>
      <c r="U50" s="25"/>
      <c r="V50" s="25"/>
      <c r="W50" s="25"/>
      <c r="X50" s="25"/>
      <c r="Y50" s="25"/>
      <c r="Z50" s="25"/>
      <c r="AA50" s="25"/>
      <c r="AB50" s="25"/>
      <c r="AC50" s="25"/>
    </row>
    <row r="51" spans="1:29" ht="36.75" customHeight="1" x14ac:dyDescent="0.25">
      <c r="A51" s="25"/>
      <c r="B51" s="29"/>
      <c r="C51" s="25"/>
      <c r="D51" s="25"/>
      <c r="E51" s="29"/>
      <c r="F51" s="21"/>
      <c r="G51" s="21"/>
      <c r="H51" s="21"/>
      <c r="I51" s="10" t="s">
        <v>4</v>
      </c>
      <c r="J51" s="8">
        <f t="shared" si="20"/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29"/>
      <c r="T51" s="25"/>
      <c r="U51" s="25"/>
      <c r="V51" s="25"/>
      <c r="W51" s="25"/>
      <c r="X51" s="25"/>
      <c r="Y51" s="25"/>
      <c r="Z51" s="25"/>
      <c r="AA51" s="25"/>
      <c r="AB51" s="25"/>
      <c r="AC51" s="25"/>
    </row>
    <row r="52" spans="1:29" ht="18" customHeight="1" x14ac:dyDescent="0.25">
      <c r="A52" s="16" t="s">
        <v>59</v>
      </c>
      <c r="B52" s="19" t="s">
        <v>73</v>
      </c>
      <c r="C52" s="25">
        <v>2020</v>
      </c>
      <c r="D52" s="25">
        <v>2025</v>
      </c>
      <c r="E52" s="29" t="s">
        <v>19</v>
      </c>
      <c r="F52" s="22" t="s">
        <v>76</v>
      </c>
      <c r="G52" s="22" t="s">
        <v>68</v>
      </c>
      <c r="H52" s="19" t="s">
        <v>74</v>
      </c>
      <c r="I52" s="10" t="s">
        <v>3</v>
      </c>
      <c r="J52" s="8">
        <f t="shared" si="20"/>
        <v>72000</v>
      </c>
      <c r="K52" s="8">
        <f>K53+K54+K55</f>
        <v>12000</v>
      </c>
      <c r="L52" s="8">
        <f t="shared" ref="L52:R52" si="27">L53+L54+L55</f>
        <v>12000</v>
      </c>
      <c r="M52" s="8">
        <f t="shared" si="27"/>
        <v>12000</v>
      </c>
      <c r="N52" s="8">
        <f t="shared" si="27"/>
        <v>12000</v>
      </c>
      <c r="O52" s="8">
        <f t="shared" si="27"/>
        <v>12000</v>
      </c>
      <c r="P52" s="8">
        <f t="shared" ref="P52:Q52" si="28">P53+P54+P55</f>
        <v>12000</v>
      </c>
      <c r="Q52" s="8">
        <f t="shared" si="28"/>
        <v>0</v>
      </c>
      <c r="R52" s="8">
        <f t="shared" si="27"/>
        <v>0</v>
      </c>
      <c r="S52" s="29" t="s">
        <v>103</v>
      </c>
      <c r="T52" s="25" t="s">
        <v>63</v>
      </c>
      <c r="U52" s="25">
        <v>1</v>
      </c>
      <c r="V52" s="25" t="s">
        <v>5</v>
      </c>
      <c r="W52" s="25" t="s">
        <v>5</v>
      </c>
      <c r="X52" s="25" t="s">
        <v>5</v>
      </c>
      <c r="Y52" s="25">
        <v>1</v>
      </c>
      <c r="Z52" s="25" t="s">
        <v>5</v>
      </c>
      <c r="AA52" s="25" t="s">
        <v>5</v>
      </c>
      <c r="AB52" s="25" t="s">
        <v>5</v>
      </c>
      <c r="AC52" s="25" t="s">
        <v>5</v>
      </c>
    </row>
    <row r="53" spans="1:29" ht="36.75" customHeight="1" x14ac:dyDescent="0.25">
      <c r="A53" s="17"/>
      <c r="B53" s="20"/>
      <c r="C53" s="25"/>
      <c r="D53" s="25"/>
      <c r="E53" s="29"/>
      <c r="F53" s="23"/>
      <c r="G53" s="23"/>
      <c r="H53" s="20"/>
      <c r="I53" s="10" t="s">
        <v>29</v>
      </c>
      <c r="J53" s="8">
        <f t="shared" si="20"/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29"/>
      <c r="T53" s="25"/>
      <c r="U53" s="25"/>
      <c r="V53" s="25"/>
      <c r="W53" s="25"/>
      <c r="X53" s="25"/>
      <c r="Y53" s="25"/>
      <c r="Z53" s="25"/>
      <c r="AA53" s="25"/>
      <c r="AB53" s="25"/>
      <c r="AC53" s="25"/>
    </row>
    <row r="54" spans="1:29" ht="36.75" customHeight="1" x14ac:dyDescent="0.25">
      <c r="A54" s="17"/>
      <c r="B54" s="20"/>
      <c r="C54" s="25"/>
      <c r="D54" s="25"/>
      <c r="E54" s="29"/>
      <c r="F54" s="23"/>
      <c r="G54" s="23"/>
      <c r="H54" s="20"/>
      <c r="I54" s="10" t="s">
        <v>30</v>
      </c>
      <c r="J54" s="8">
        <f t="shared" si="20"/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29"/>
      <c r="T54" s="25"/>
      <c r="U54" s="25"/>
      <c r="V54" s="25"/>
      <c r="W54" s="25"/>
      <c r="X54" s="25"/>
      <c r="Y54" s="25"/>
      <c r="Z54" s="25"/>
      <c r="AA54" s="25"/>
      <c r="AB54" s="25"/>
      <c r="AC54" s="25"/>
    </row>
    <row r="55" spans="1:29" ht="36.75" customHeight="1" x14ac:dyDescent="0.25">
      <c r="A55" s="18"/>
      <c r="B55" s="21"/>
      <c r="C55" s="25"/>
      <c r="D55" s="25"/>
      <c r="E55" s="29"/>
      <c r="F55" s="24"/>
      <c r="G55" s="24"/>
      <c r="H55" s="21"/>
      <c r="I55" s="10" t="s">
        <v>4</v>
      </c>
      <c r="J55" s="8">
        <f t="shared" si="20"/>
        <v>72000</v>
      </c>
      <c r="K55" s="8">
        <v>12000</v>
      </c>
      <c r="L55" s="8">
        <v>12000</v>
      </c>
      <c r="M55" s="8">
        <v>12000</v>
      </c>
      <c r="N55" s="8">
        <v>12000</v>
      </c>
      <c r="O55" s="8">
        <v>12000</v>
      </c>
      <c r="P55" s="8">
        <v>12000</v>
      </c>
      <c r="Q55" s="8">
        <v>0</v>
      </c>
      <c r="R55" s="8">
        <v>0</v>
      </c>
      <c r="S55" s="29"/>
      <c r="T55" s="25"/>
      <c r="U55" s="25"/>
      <c r="V55" s="25"/>
      <c r="W55" s="25"/>
      <c r="X55" s="25"/>
      <c r="Y55" s="25"/>
      <c r="Z55" s="25"/>
      <c r="AA55" s="25"/>
      <c r="AB55" s="25"/>
      <c r="AC55" s="25"/>
    </row>
    <row r="56" spans="1:29" ht="19.5" customHeight="1" x14ac:dyDescent="0.25">
      <c r="A56" s="25" t="s">
        <v>69</v>
      </c>
      <c r="B56" s="29" t="s">
        <v>77</v>
      </c>
      <c r="C56" s="16">
        <v>2020</v>
      </c>
      <c r="D56" s="16">
        <v>2025</v>
      </c>
      <c r="E56" s="19" t="s">
        <v>6</v>
      </c>
      <c r="F56" s="29" t="s">
        <v>65</v>
      </c>
      <c r="G56" s="29" t="s">
        <v>75</v>
      </c>
      <c r="H56" s="19" t="s">
        <v>74</v>
      </c>
      <c r="I56" s="10" t="s">
        <v>3</v>
      </c>
      <c r="J56" s="8">
        <f>SUM(K56:R56)</f>
        <v>3713609.6900000004</v>
      </c>
      <c r="K56" s="8">
        <f>K57+K58+K59</f>
        <v>1412976.35</v>
      </c>
      <c r="L56" s="8">
        <f t="shared" ref="L56:R56" si="29">L57+L58+L59</f>
        <v>1218578.3400000001</v>
      </c>
      <c r="M56" s="8">
        <f t="shared" si="29"/>
        <v>667055</v>
      </c>
      <c r="N56" s="8">
        <f t="shared" si="29"/>
        <v>290000</v>
      </c>
      <c r="O56" s="8">
        <f t="shared" si="29"/>
        <v>125000</v>
      </c>
      <c r="P56" s="8">
        <f t="shared" ref="P56:Q56" si="30">P57+P58+P59</f>
        <v>0</v>
      </c>
      <c r="Q56" s="8">
        <f t="shared" si="30"/>
        <v>0</v>
      </c>
      <c r="R56" s="8">
        <f t="shared" si="29"/>
        <v>0</v>
      </c>
      <c r="S56" s="29" t="s">
        <v>62</v>
      </c>
      <c r="T56" s="16" t="s">
        <v>63</v>
      </c>
      <c r="U56" s="16">
        <v>4</v>
      </c>
      <c r="V56" s="25">
        <v>3</v>
      </c>
      <c r="W56" s="25">
        <v>1</v>
      </c>
      <c r="X56" s="25" t="s">
        <v>5</v>
      </c>
      <c r="Y56" s="25" t="s">
        <v>5</v>
      </c>
      <c r="Z56" s="25" t="s">
        <v>5</v>
      </c>
      <c r="AA56" s="25" t="s">
        <v>5</v>
      </c>
      <c r="AB56" s="25" t="s">
        <v>5</v>
      </c>
      <c r="AC56" s="25" t="s">
        <v>5</v>
      </c>
    </row>
    <row r="57" spans="1:29" ht="43.5" customHeight="1" x14ac:dyDescent="0.25">
      <c r="A57" s="25"/>
      <c r="B57" s="29"/>
      <c r="C57" s="17"/>
      <c r="D57" s="17"/>
      <c r="E57" s="20"/>
      <c r="F57" s="29"/>
      <c r="G57" s="29"/>
      <c r="H57" s="20"/>
      <c r="I57" s="10" t="s">
        <v>29</v>
      </c>
      <c r="J57" s="8">
        <f t="shared" ref="J57:J143" si="31">SUM(K57:R57)</f>
        <v>0</v>
      </c>
      <c r="K57" s="8">
        <f>K61+K65+K69</f>
        <v>0</v>
      </c>
      <c r="L57" s="8">
        <f>L61+L65+L69</f>
        <v>0</v>
      </c>
      <c r="M57" s="8">
        <f>M61+M65+M69+M73+M77</f>
        <v>0</v>
      </c>
      <c r="N57" s="8">
        <f t="shared" ref="N57:R57" si="32">N61+N65+N69</f>
        <v>0</v>
      </c>
      <c r="O57" s="8">
        <f>O61+O65+O69+O73+O77</f>
        <v>0</v>
      </c>
      <c r="P57" s="8">
        <f t="shared" ref="P57:Q57" si="33">P61+P65+P69</f>
        <v>0</v>
      </c>
      <c r="Q57" s="8">
        <f t="shared" si="33"/>
        <v>0</v>
      </c>
      <c r="R57" s="8">
        <f t="shared" si="32"/>
        <v>0</v>
      </c>
      <c r="S57" s="29"/>
      <c r="T57" s="17"/>
      <c r="U57" s="17"/>
      <c r="V57" s="25"/>
      <c r="W57" s="25"/>
      <c r="X57" s="25"/>
      <c r="Y57" s="25"/>
      <c r="Z57" s="25"/>
      <c r="AA57" s="25"/>
      <c r="AB57" s="25"/>
      <c r="AC57" s="25"/>
    </row>
    <row r="58" spans="1:29" ht="43.5" customHeight="1" x14ac:dyDescent="0.25">
      <c r="A58" s="25"/>
      <c r="B58" s="29"/>
      <c r="C58" s="17"/>
      <c r="D58" s="17"/>
      <c r="E58" s="20"/>
      <c r="F58" s="29"/>
      <c r="G58" s="29"/>
      <c r="H58" s="20"/>
      <c r="I58" s="10" t="s">
        <v>30</v>
      </c>
      <c r="J58" s="8">
        <f t="shared" si="31"/>
        <v>2605901.25</v>
      </c>
      <c r="K58" s="8">
        <f>K62+K66+K70</f>
        <v>1098172.3500000001</v>
      </c>
      <c r="L58" s="8">
        <f t="shared" ref="L58:L59" si="34">L62+L66+L70</f>
        <v>1096720.5</v>
      </c>
      <c r="M58" s="8">
        <f t="shared" ref="M58:M59" si="35">M62+M66+M70+M74+M78</f>
        <v>411008.4</v>
      </c>
      <c r="N58" s="8">
        <f t="shared" ref="N58" si="36">N62+N66+N70</f>
        <v>0</v>
      </c>
      <c r="O58" s="8">
        <f t="shared" ref="O58:O59" si="37">O62+O66+O70+O74+O78</f>
        <v>0</v>
      </c>
      <c r="P58" s="8">
        <f t="shared" ref="P58:Q58" si="38">P62+P66+P70</f>
        <v>0</v>
      </c>
      <c r="Q58" s="8">
        <f t="shared" si="38"/>
        <v>0</v>
      </c>
      <c r="R58" s="8">
        <f t="shared" ref="R58" si="39">R62+R66+R70</f>
        <v>0</v>
      </c>
      <c r="S58" s="29"/>
      <c r="T58" s="17"/>
      <c r="U58" s="17"/>
      <c r="V58" s="25"/>
      <c r="W58" s="25"/>
      <c r="X58" s="25"/>
      <c r="Y58" s="25"/>
      <c r="Z58" s="25"/>
      <c r="AA58" s="25"/>
      <c r="AB58" s="25"/>
      <c r="AC58" s="25"/>
    </row>
    <row r="59" spans="1:29" ht="43.5" customHeight="1" x14ac:dyDescent="0.25">
      <c r="A59" s="25"/>
      <c r="B59" s="29"/>
      <c r="C59" s="18"/>
      <c r="D59" s="18"/>
      <c r="E59" s="21"/>
      <c r="F59" s="29"/>
      <c r="G59" s="29"/>
      <c r="H59" s="21"/>
      <c r="I59" s="10" t="s">
        <v>4</v>
      </c>
      <c r="J59" s="8">
        <f t="shared" si="31"/>
        <v>1107708.44</v>
      </c>
      <c r="K59" s="8">
        <f>K63+K67+K71</f>
        <v>314804</v>
      </c>
      <c r="L59" s="8">
        <f t="shared" si="34"/>
        <v>121857.84</v>
      </c>
      <c r="M59" s="8">
        <f t="shared" si="35"/>
        <v>256046.6</v>
      </c>
      <c r="N59" s="8">
        <f t="shared" ref="N59" si="40">N63+N67+N71</f>
        <v>290000</v>
      </c>
      <c r="O59" s="8">
        <f t="shared" si="37"/>
        <v>125000</v>
      </c>
      <c r="P59" s="8">
        <f t="shared" ref="P59:Q59" si="41">P63+P67+P71</f>
        <v>0</v>
      </c>
      <c r="Q59" s="8">
        <f t="shared" si="41"/>
        <v>0</v>
      </c>
      <c r="R59" s="8">
        <f t="shared" ref="R59" si="42">R63+R67+R71</f>
        <v>0</v>
      </c>
      <c r="S59" s="29"/>
      <c r="T59" s="18"/>
      <c r="U59" s="18"/>
      <c r="V59" s="25"/>
      <c r="W59" s="25"/>
      <c r="X59" s="25"/>
      <c r="Y59" s="25"/>
      <c r="Z59" s="25"/>
      <c r="AA59" s="25"/>
      <c r="AB59" s="25"/>
      <c r="AC59" s="25"/>
    </row>
    <row r="60" spans="1:29" ht="18.75" customHeight="1" x14ac:dyDescent="0.25">
      <c r="A60" s="25" t="s">
        <v>70</v>
      </c>
      <c r="B60" s="29" t="s">
        <v>89</v>
      </c>
      <c r="C60" s="25">
        <v>2020</v>
      </c>
      <c r="D60" s="25">
        <v>2025</v>
      </c>
      <c r="E60" s="29" t="s">
        <v>6</v>
      </c>
      <c r="F60" s="29" t="s">
        <v>74</v>
      </c>
      <c r="G60" s="29" t="s">
        <v>74</v>
      </c>
      <c r="H60" s="29" t="s">
        <v>74</v>
      </c>
      <c r="I60" s="10" t="s">
        <v>3</v>
      </c>
      <c r="J60" s="8">
        <f t="shared" si="31"/>
        <v>1218578.3400000001</v>
      </c>
      <c r="K60" s="8">
        <f>K61+K62+K63</f>
        <v>0</v>
      </c>
      <c r="L60" s="8">
        <f t="shared" ref="L60:R60" si="43">L61+L62+L63</f>
        <v>1218578.3400000001</v>
      </c>
      <c r="M60" s="8">
        <f t="shared" si="43"/>
        <v>0</v>
      </c>
      <c r="N60" s="8">
        <f t="shared" si="43"/>
        <v>0</v>
      </c>
      <c r="O60" s="8">
        <f t="shared" si="43"/>
        <v>0</v>
      </c>
      <c r="P60" s="8">
        <f t="shared" ref="P60:Q60" si="44">P61+P62+P63</f>
        <v>0</v>
      </c>
      <c r="Q60" s="8">
        <f t="shared" si="44"/>
        <v>0</v>
      </c>
      <c r="R60" s="8">
        <f t="shared" si="43"/>
        <v>0</v>
      </c>
      <c r="S60" s="29" t="s">
        <v>5</v>
      </c>
      <c r="T60" s="25" t="s">
        <v>5</v>
      </c>
      <c r="U60" s="25" t="s">
        <v>5</v>
      </c>
      <c r="V60" s="25" t="s">
        <v>5</v>
      </c>
      <c r="W60" s="25" t="s">
        <v>5</v>
      </c>
      <c r="X60" s="25" t="s">
        <v>5</v>
      </c>
      <c r="Y60" s="25" t="s">
        <v>5</v>
      </c>
      <c r="Z60" s="25" t="s">
        <v>5</v>
      </c>
      <c r="AA60" s="25" t="s">
        <v>5</v>
      </c>
      <c r="AB60" s="25" t="s">
        <v>5</v>
      </c>
      <c r="AC60" s="25" t="s">
        <v>5</v>
      </c>
    </row>
    <row r="61" spans="1:29" ht="30.75" customHeight="1" x14ac:dyDescent="0.25">
      <c r="A61" s="25"/>
      <c r="B61" s="29"/>
      <c r="C61" s="25"/>
      <c r="D61" s="25"/>
      <c r="E61" s="29"/>
      <c r="F61" s="29"/>
      <c r="G61" s="29"/>
      <c r="H61" s="29"/>
      <c r="I61" s="10" t="s">
        <v>29</v>
      </c>
      <c r="J61" s="8">
        <f t="shared" si="31"/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29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ht="30.75" customHeight="1" x14ac:dyDescent="0.25">
      <c r="A62" s="25"/>
      <c r="B62" s="29"/>
      <c r="C62" s="25"/>
      <c r="D62" s="25"/>
      <c r="E62" s="29"/>
      <c r="F62" s="29"/>
      <c r="G62" s="29"/>
      <c r="H62" s="29"/>
      <c r="I62" s="10" t="s">
        <v>30</v>
      </c>
      <c r="J62" s="8">
        <f t="shared" si="31"/>
        <v>1096720.5</v>
      </c>
      <c r="K62" s="8">
        <v>0</v>
      </c>
      <c r="L62" s="8">
        <v>1096720.5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29"/>
      <c r="T62" s="25"/>
      <c r="U62" s="25"/>
      <c r="V62" s="25"/>
      <c r="W62" s="25"/>
      <c r="X62" s="25"/>
      <c r="Y62" s="25"/>
      <c r="Z62" s="25"/>
      <c r="AA62" s="25"/>
      <c r="AB62" s="25"/>
      <c r="AC62" s="25"/>
    </row>
    <row r="63" spans="1:29" ht="30.75" customHeight="1" x14ac:dyDescent="0.25">
      <c r="A63" s="25"/>
      <c r="B63" s="29"/>
      <c r="C63" s="25"/>
      <c r="D63" s="25"/>
      <c r="E63" s="29"/>
      <c r="F63" s="29"/>
      <c r="G63" s="29"/>
      <c r="H63" s="29"/>
      <c r="I63" s="10" t="s">
        <v>4</v>
      </c>
      <c r="J63" s="8">
        <f t="shared" si="31"/>
        <v>121857.84</v>
      </c>
      <c r="K63" s="8">
        <v>0</v>
      </c>
      <c r="L63" s="8">
        <v>121857.84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29"/>
      <c r="T63" s="25"/>
      <c r="U63" s="25"/>
      <c r="V63" s="25"/>
      <c r="W63" s="25"/>
      <c r="X63" s="25"/>
      <c r="Y63" s="25"/>
      <c r="Z63" s="25"/>
      <c r="AA63" s="25"/>
      <c r="AB63" s="25"/>
      <c r="AC63" s="25"/>
    </row>
    <row r="64" spans="1:29" ht="17.25" customHeight="1" x14ac:dyDescent="0.25">
      <c r="A64" s="25" t="s">
        <v>71</v>
      </c>
      <c r="B64" s="29" t="s">
        <v>60</v>
      </c>
      <c r="C64" s="25">
        <v>2020</v>
      </c>
      <c r="D64" s="25">
        <v>2025</v>
      </c>
      <c r="E64" s="29" t="s">
        <v>6</v>
      </c>
      <c r="F64" s="30" t="s">
        <v>65</v>
      </c>
      <c r="G64" s="30" t="s">
        <v>75</v>
      </c>
      <c r="H64" s="29" t="s">
        <v>74</v>
      </c>
      <c r="I64" s="10" t="s">
        <v>3</v>
      </c>
      <c r="J64" s="8">
        <f t="shared" si="31"/>
        <v>1510192.35</v>
      </c>
      <c r="K64" s="8">
        <f>K65+K66+K67</f>
        <v>1220192.3500000001</v>
      </c>
      <c r="L64" s="8">
        <f t="shared" ref="L64:R64" si="45">L65+L66+L67</f>
        <v>0</v>
      </c>
      <c r="M64" s="8">
        <f t="shared" si="45"/>
        <v>0</v>
      </c>
      <c r="N64" s="8">
        <f t="shared" si="45"/>
        <v>290000</v>
      </c>
      <c r="O64" s="8">
        <f t="shared" si="45"/>
        <v>0</v>
      </c>
      <c r="P64" s="8">
        <f t="shared" ref="P64:Q64" si="46">P65+P66+P67</f>
        <v>0</v>
      </c>
      <c r="Q64" s="8">
        <f t="shared" si="46"/>
        <v>0</v>
      </c>
      <c r="R64" s="8">
        <f t="shared" si="45"/>
        <v>0</v>
      </c>
      <c r="S64" s="19" t="s">
        <v>5</v>
      </c>
      <c r="T64" s="16" t="s">
        <v>5</v>
      </c>
      <c r="U64" s="16" t="s">
        <v>5</v>
      </c>
      <c r="V64" s="16" t="s">
        <v>5</v>
      </c>
      <c r="W64" s="16" t="s">
        <v>5</v>
      </c>
      <c r="X64" s="16" t="s">
        <v>5</v>
      </c>
      <c r="Y64" s="16" t="s">
        <v>5</v>
      </c>
      <c r="Z64" s="16" t="s">
        <v>5</v>
      </c>
      <c r="AA64" s="16" t="s">
        <v>5</v>
      </c>
      <c r="AB64" s="16" t="s">
        <v>5</v>
      </c>
      <c r="AC64" s="16" t="s">
        <v>5</v>
      </c>
    </row>
    <row r="65" spans="1:29" ht="32.25" customHeight="1" x14ac:dyDescent="0.25">
      <c r="A65" s="25"/>
      <c r="B65" s="29"/>
      <c r="C65" s="25"/>
      <c r="D65" s="25"/>
      <c r="E65" s="29"/>
      <c r="F65" s="30"/>
      <c r="G65" s="30"/>
      <c r="H65" s="29"/>
      <c r="I65" s="10" t="s">
        <v>29</v>
      </c>
      <c r="J65" s="8">
        <f t="shared" si="31"/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20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ht="32.25" customHeight="1" x14ac:dyDescent="0.25">
      <c r="A66" s="25"/>
      <c r="B66" s="29"/>
      <c r="C66" s="25"/>
      <c r="D66" s="25"/>
      <c r="E66" s="29"/>
      <c r="F66" s="30"/>
      <c r="G66" s="30"/>
      <c r="H66" s="29"/>
      <c r="I66" s="10" t="s">
        <v>30</v>
      </c>
      <c r="J66" s="8">
        <f t="shared" si="31"/>
        <v>1098172.3500000001</v>
      </c>
      <c r="K66" s="8">
        <v>1098172.3500000001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20"/>
      <c r="T66" s="17"/>
      <c r="U66" s="17"/>
      <c r="V66" s="17"/>
      <c r="W66" s="17"/>
      <c r="X66" s="17"/>
      <c r="Y66" s="17"/>
      <c r="Z66" s="17"/>
      <c r="AA66" s="17"/>
      <c r="AB66" s="17"/>
      <c r="AC66" s="17"/>
    </row>
    <row r="67" spans="1:29" ht="32.25" customHeight="1" x14ac:dyDescent="0.25">
      <c r="A67" s="25"/>
      <c r="B67" s="29"/>
      <c r="C67" s="25"/>
      <c r="D67" s="25"/>
      <c r="E67" s="29"/>
      <c r="F67" s="30"/>
      <c r="G67" s="30"/>
      <c r="H67" s="29"/>
      <c r="I67" s="10" t="s">
        <v>4</v>
      </c>
      <c r="J67" s="8">
        <f t="shared" si="31"/>
        <v>412020</v>
      </c>
      <c r="K67" s="8">
        <v>122020</v>
      </c>
      <c r="L67" s="8">
        <v>0</v>
      </c>
      <c r="M67" s="8">
        <v>0</v>
      </c>
      <c r="N67" s="8">
        <v>290000</v>
      </c>
      <c r="O67" s="8">
        <v>0</v>
      </c>
      <c r="P67" s="8">
        <v>0</v>
      </c>
      <c r="Q67" s="8">
        <v>0</v>
      </c>
      <c r="R67" s="8">
        <v>0</v>
      </c>
      <c r="S67" s="21"/>
      <c r="T67" s="18"/>
      <c r="U67" s="18"/>
      <c r="V67" s="18"/>
      <c r="W67" s="18"/>
      <c r="X67" s="18"/>
      <c r="Y67" s="18"/>
      <c r="Z67" s="18"/>
      <c r="AA67" s="18"/>
      <c r="AB67" s="18"/>
      <c r="AC67" s="18"/>
    </row>
    <row r="68" spans="1:29" ht="21.75" customHeight="1" x14ac:dyDescent="0.25">
      <c r="A68" s="25" t="s">
        <v>72</v>
      </c>
      <c r="B68" s="29" t="s">
        <v>61</v>
      </c>
      <c r="C68" s="25">
        <v>2020</v>
      </c>
      <c r="D68" s="25">
        <v>2025</v>
      </c>
      <c r="E68" s="29" t="s">
        <v>6</v>
      </c>
      <c r="F68" s="29" t="s">
        <v>74</v>
      </c>
      <c r="G68" s="29" t="s">
        <v>74</v>
      </c>
      <c r="H68" s="29" t="s">
        <v>74</v>
      </c>
      <c r="I68" s="10" t="s">
        <v>3</v>
      </c>
      <c r="J68" s="8">
        <f t="shared" si="31"/>
        <v>192784</v>
      </c>
      <c r="K68" s="8">
        <f>K69+K70+K71</f>
        <v>192784</v>
      </c>
      <c r="L68" s="8">
        <f t="shared" ref="L68:R68" si="47">L69+L70+L71</f>
        <v>0</v>
      </c>
      <c r="M68" s="8">
        <f t="shared" si="47"/>
        <v>0</v>
      </c>
      <c r="N68" s="8">
        <f t="shared" si="47"/>
        <v>0</v>
      </c>
      <c r="O68" s="8">
        <f t="shared" si="47"/>
        <v>0</v>
      </c>
      <c r="P68" s="8">
        <f t="shared" ref="P68:Q68" si="48">P69+P70+P71</f>
        <v>0</v>
      </c>
      <c r="Q68" s="8">
        <f t="shared" si="48"/>
        <v>0</v>
      </c>
      <c r="R68" s="8">
        <f t="shared" si="47"/>
        <v>0</v>
      </c>
      <c r="S68" s="19" t="s">
        <v>5</v>
      </c>
      <c r="T68" s="16" t="s">
        <v>5</v>
      </c>
      <c r="U68" s="16" t="s">
        <v>5</v>
      </c>
      <c r="V68" s="16" t="s">
        <v>5</v>
      </c>
      <c r="W68" s="16" t="s">
        <v>5</v>
      </c>
      <c r="X68" s="16" t="s">
        <v>5</v>
      </c>
      <c r="Y68" s="16" t="s">
        <v>5</v>
      </c>
      <c r="Z68" s="16" t="s">
        <v>5</v>
      </c>
      <c r="AA68" s="16" t="s">
        <v>5</v>
      </c>
      <c r="AB68" s="16" t="s">
        <v>5</v>
      </c>
      <c r="AC68" s="16" t="s">
        <v>5</v>
      </c>
    </row>
    <row r="69" spans="1:29" ht="30.75" customHeight="1" x14ac:dyDescent="0.25">
      <c r="A69" s="25"/>
      <c r="B69" s="29"/>
      <c r="C69" s="25"/>
      <c r="D69" s="25"/>
      <c r="E69" s="29"/>
      <c r="F69" s="29"/>
      <c r="G69" s="29"/>
      <c r="H69" s="29"/>
      <c r="I69" s="10" t="s">
        <v>29</v>
      </c>
      <c r="J69" s="8">
        <f t="shared" si="31"/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20"/>
      <c r="T69" s="17"/>
      <c r="U69" s="17"/>
      <c r="V69" s="17"/>
      <c r="W69" s="17"/>
      <c r="X69" s="17"/>
      <c r="Y69" s="17"/>
      <c r="Z69" s="17"/>
      <c r="AA69" s="17"/>
      <c r="AB69" s="17"/>
      <c r="AC69" s="17"/>
    </row>
    <row r="70" spans="1:29" ht="30.75" customHeight="1" x14ac:dyDescent="0.25">
      <c r="A70" s="25"/>
      <c r="B70" s="29"/>
      <c r="C70" s="25"/>
      <c r="D70" s="25"/>
      <c r="E70" s="29"/>
      <c r="F70" s="29"/>
      <c r="G70" s="29"/>
      <c r="H70" s="29"/>
      <c r="I70" s="10" t="s">
        <v>30</v>
      </c>
      <c r="J70" s="8">
        <f t="shared" si="31"/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20"/>
      <c r="T70" s="17"/>
      <c r="U70" s="17"/>
      <c r="V70" s="17"/>
      <c r="W70" s="17"/>
      <c r="X70" s="17"/>
      <c r="Y70" s="17"/>
      <c r="Z70" s="17"/>
      <c r="AA70" s="17"/>
      <c r="AB70" s="17"/>
      <c r="AC70" s="17"/>
    </row>
    <row r="71" spans="1:29" ht="30.75" customHeight="1" x14ac:dyDescent="0.25">
      <c r="A71" s="25"/>
      <c r="B71" s="29"/>
      <c r="C71" s="25"/>
      <c r="D71" s="25"/>
      <c r="E71" s="29"/>
      <c r="F71" s="29"/>
      <c r="G71" s="29"/>
      <c r="H71" s="29"/>
      <c r="I71" s="10" t="s">
        <v>4</v>
      </c>
      <c r="J71" s="8">
        <f t="shared" si="31"/>
        <v>192784</v>
      </c>
      <c r="K71" s="8">
        <v>192784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21"/>
      <c r="T71" s="18"/>
      <c r="U71" s="18"/>
      <c r="V71" s="18"/>
      <c r="W71" s="18"/>
      <c r="X71" s="18"/>
      <c r="Y71" s="18"/>
      <c r="Z71" s="18"/>
      <c r="AA71" s="18"/>
      <c r="AB71" s="18"/>
      <c r="AC71" s="18"/>
    </row>
    <row r="72" spans="1:29" ht="21.75" customHeight="1" x14ac:dyDescent="0.25">
      <c r="A72" s="25" t="s">
        <v>90</v>
      </c>
      <c r="B72" s="29" t="s">
        <v>91</v>
      </c>
      <c r="C72" s="25">
        <v>2020</v>
      </c>
      <c r="D72" s="25">
        <v>2025</v>
      </c>
      <c r="E72" s="29" t="s">
        <v>6</v>
      </c>
      <c r="F72" s="29" t="s">
        <v>65</v>
      </c>
      <c r="G72" s="29" t="s">
        <v>75</v>
      </c>
      <c r="H72" s="29" t="s">
        <v>74</v>
      </c>
      <c r="I72" s="10" t="s">
        <v>3</v>
      </c>
      <c r="J72" s="8">
        <f t="shared" ref="J72:J79" si="49">SUM(K72:R72)</f>
        <v>467055</v>
      </c>
      <c r="K72" s="8">
        <f>K73+K74+K75</f>
        <v>0</v>
      </c>
      <c r="L72" s="8">
        <f t="shared" ref="L72:R72" si="50">L73+L74+L75</f>
        <v>0</v>
      </c>
      <c r="M72" s="8">
        <f t="shared" si="50"/>
        <v>467055</v>
      </c>
      <c r="N72" s="8">
        <f t="shared" si="50"/>
        <v>0</v>
      </c>
      <c r="O72" s="8">
        <f t="shared" si="50"/>
        <v>0</v>
      </c>
      <c r="P72" s="8">
        <f t="shared" ref="P72:Q72" si="51">P73+P74+P75</f>
        <v>0</v>
      </c>
      <c r="Q72" s="8">
        <f t="shared" si="51"/>
        <v>0</v>
      </c>
      <c r="R72" s="8">
        <f t="shared" si="50"/>
        <v>0</v>
      </c>
      <c r="S72" s="19" t="s">
        <v>5</v>
      </c>
      <c r="T72" s="16" t="s">
        <v>5</v>
      </c>
      <c r="U72" s="16" t="s">
        <v>5</v>
      </c>
      <c r="V72" s="16" t="s">
        <v>5</v>
      </c>
      <c r="W72" s="16" t="s">
        <v>5</v>
      </c>
      <c r="X72" s="16" t="s">
        <v>5</v>
      </c>
      <c r="Y72" s="16" t="s">
        <v>5</v>
      </c>
      <c r="Z72" s="16" t="s">
        <v>5</v>
      </c>
      <c r="AA72" s="16" t="s">
        <v>5</v>
      </c>
      <c r="AB72" s="16" t="s">
        <v>5</v>
      </c>
      <c r="AC72" s="16" t="s">
        <v>5</v>
      </c>
    </row>
    <row r="73" spans="1:29" ht="30.75" customHeight="1" x14ac:dyDescent="0.25">
      <c r="A73" s="25"/>
      <c r="B73" s="29"/>
      <c r="C73" s="25"/>
      <c r="D73" s="25"/>
      <c r="E73" s="29"/>
      <c r="F73" s="29"/>
      <c r="G73" s="29"/>
      <c r="H73" s="29"/>
      <c r="I73" s="10" t="s">
        <v>29</v>
      </c>
      <c r="J73" s="8">
        <f t="shared" si="49"/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20"/>
      <c r="T73" s="17"/>
      <c r="U73" s="17"/>
      <c r="V73" s="17"/>
      <c r="W73" s="17"/>
      <c r="X73" s="17"/>
      <c r="Y73" s="17"/>
      <c r="Z73" s="17"/>
      <c r="AA73" s="17"/>
      <c r="AB73" s="17"/>
      <c r="AC73" s="17"/>
    </row>
    <row r="74" spans="1:29" ht="30.75" customHeight="1" x14ac:dyDescent="0.25">
      <c r="A74" s="25"/>
      <c r="B74" s="29"/>
      <c r="C74" s="25"/>
      <c r="D74" s="25"/>
      <c r="E74" s="29"/>
      <c r="F74" s="29"/>
      <c r="G74" s="29"/>
      <c r="H74" s="29"/>
      <c r="I74" s="10" t="s">
        <v>30</v>
      </c>
      <c r="J74" s="8">
        <f t="shared" si="49"/>
        <v>411008.4</v>
      </c>
      <c r="K74" s="8">
        <v>0</v>
      </c>
      <c r="L74" s="8">
        <v>0</v>
      </c>
      <c r="M74" s="8">
        <v>411008.4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20"/>
      <c r="T74" s="17"/>
      <c r="U74" s="17"/>
      <c r="V74" s="17"/>
      <c r="W74" s="17"/>
      <c r="X74" s="17"/>
      <c r="Y74" s="17"/>
      <c r="Z74" s="17"/>
      <c r="AA74" s="17"/>
      <c r="AB74" s="17"/>
      <c r="AC74" s="17"/>
    </row>
    <row r="75" spans="1:29" ht="30.75" customHeight="1" x14ac:dyDescent="0.25">
      <c r="A75" s="25"/>
      <c r="B75" s="29"/>
      <c r="C75" s="25"/>
      <c r="D75" s="25"/>
      <c r="E75" s="29"/>
      <c r="F75" s="29"/>
      <c r="G75" s="29"/>
      <c r="H75" s="29"/>
      <c r="I75" s="10" t="s">
        <v>4</v>
      </c>
      <c r="J75" s="8">
        <f t="shared" si="49"/>
        <v>56046.6</v>
      </c>
      <c r="K75" s="8">
        <v>0</v>
      </c>
      <c r="L75" s="8">
        <v>0</v>
      </c>
      <c r="M75" s="8">
        <v>56046.6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21"/>
      <c r="T75" s="18"/>
      <c r="U75" s="18"/>
      <c r="V75" s="18"/>
      <c r="W75" s="18"/>
      <c r="X75" s="18"/>
      <c r="Y75" s="18"/>
      <c r="Z75" s="18"/>
      <c r="AA75" s="18"/>
      <c r="AB75" s="18"/>
      <c r="AC75" s="18"/>
    </row>
    <row r="76" spans="1:29" ht="18.75" customHeight="1" x14ac:dyDescent="0.25">
      <c r="A76" s="49" t="s">
        <v>99</v>
      </c>
      <c r="B76" s="31" t="s">
        <v>100</v>
      </c>
      <c r="C76" s="16">
        <v>2020</v>
      </c>
      <c r="D76" s="16">
        <v>2025</v>
      </c>
      <c r="E76" s="19" t="s">
        <v>6</v>
      </c>
      <c r="F76" s="22" t="s">
        <v>65</v>
      </c>
      <c r="G76" s="19">
        <v>12</v>
      </c>
      <c r="H76" s="19" t="s">
        <v>74</v>
      </c>
      <c r="I76" s="10" t="s">
        <v>3</v>
      </c>
      <c r="J76" s="8">
        <f t="shared" si="49"/>
        <v>325000</v>
      </c>
      <c r="K76" s="8">
        <f>K77+K78+K79</f>
        <v>0</v>
      </c>
      <c r="L76" s="8">
        <f t="shared" ref="L76:R76" si="52">L77+L78+L79</f>
        <v>0</v>
      </c>
      <c r="M76" s="8">
        <f t="shared" si="52"/>
        <v>200000</v>
      </c>
      <c r="N76" s="8">
        <f t="shared" si="52"/>
        <v>0</v>
      </c>
      <c r="O76" s="8">
        <f t="shared" si="52"/>
        <v>125000</v>
      </c>
      <c r="P76" s="8">
        <f t="shared" ref="P76:Q76" si="53">P77+P78+P79</f>
        <v>0</v>
      </c>
      <c r="Q76" s="8">
        <f t="shared" si="53"/>
        <v>0</v>
      </c>
      <c r="R76" s="8">
        <f t="shared" si="52"/>
        <v>0</v>
      </c>
      <c r="S76" s="19" t="s">
        <v>5</v>
      </c>
      <c r="T76" s="16" t="s">
        <v>5</v>
      </c>
      <c r="U76" s="16" t="s">
        <v>5</v>
      </c>
      <c r="V76" s="16" t="s">
        <v>5</v>
      </c>
      <c r="W76" s="16" t="s">
        <v>5</v>
      </c>
      <c r="X76" s="16" t="s">
        <v>5</v>
      </c>
      <c r="Y76" s="16" t="s">
        <v>5</v>
      </c>
      <c r="Z76" s="16" t="s">
        <v>5</v>
      </c>
      <c r="AA76" s="16" t="s">
        <v>5</v>
      </c>
      <c r="AB76" s="16" t="s">
        <v>5</v>
      </c>
      <c r="AC76" s="16" t="s">
        <v>5</v>
      </c>
    </row>
    <row r="77" spans="1:29" ht="51.75" customHeight="1" x14ac:dyDescent="0.25">
      <c r="A77" s="49"/>
      <c r="B77" s="32"/>
      <c r="C77" s="17"/>
      <c r="D77" s="17"/>
      <c r="E77" s="20"/>
      <c r="F77" s="23"/>
      <c r="G77" s="20"/>
      <c r="H77" s="20"/>
      <c r="I77" s="10" t="s">
        <v>29</v>
      </c>
      <c r="J77" s="8">
        <f t="shared" si="49"/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20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78" spans="1:29" ht="51.75" customHeight="1" x14ac:dyDescent="0.25">
      <c r="A78" s="49"/>
      <c r="B78" s="32"/>
      <c r="C78" s="17"/>
      <c r="D78" s="17"/>
      <c r="E78" s="20"/>
      <c r="F78" s="23"/>
      <c r="G78" s="20"/>
      <c r="H78" s="20"/>
      <c r="I78" s="10" t="s">
        <v>30</v>
      </c>
      <c r="J78" s="8">
        <f t="shared" si="49"/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20"/>
      <c r="T78" s="17"/>
      <c r="U78" s="17"/>
      <c r="V78" s="17"/>
      <c r="W78" s="17"/>
      <c r="X78" s="17"/>
      <c r="Y78" s="17"/>
      <c r="Z78" s="17"/>
      <c r="AA78" s="17"/>
      <c r="AB78" s="17"/>
      <c r="AC78" s="17"/>
    </row>
    <row r="79" spans="1:29" ht="51.75" customHeight="1" x14ac:dyDescent="0.25">
      <c r="A79" s="49"/>
      <c r="B79" s="33"/>
      <c r="C79" s="18"/>
      <c r="D79" s="18"/>
      <c r="E79" s="21"/>
      <c r="F79" s="24"/>
      <c r="G79" s="21"/>
      <c r="H79" s="21"/>
      <c r="I79" s="10" t="s">
        <v>4</v>
      </c>
      <c r="J79" s="8">
        <f t="shared" si="49"/>
        <v>325000</v>
      </c>
      <c r="K79" s="8">
        <v>0</v>
      </c>
      <c r="L79" s="8">
        <v>0</v>
      </c>
      <c r="M79" s="8">
        <v>200000</v>
      </c>
      <c r="N79" s="8">
        <v>0</v>
      </c>
      <c r="O79" s="8">
        <v>125000</v>
      </c>
      <c r="P79" s="8">
        <v>0</v>
      </c>
      <c r="Q79" s="8">
        <v>0</v>
      </c>
      <c r="R79" s="8">
        <v>0</v>
      </c>
      <c r="S79" s="21"/>
      <c r="T79" s="18"/>
      <c r="U79" s="18"/>
      <c r="V79" s="18"/>
      <c r="W79" s="18"/>
      <c r="X79" s="18"/>
      <c r="Y79" s="18"/>
      <c r="Z79" s="18"/>
      <c r="AA79" s="18"/>
      <c r="AB79" s="18"/>
      <c r="AC79" s="18"/>
    </row>
    <row r="80" spans="1:29" ht="18.75" customHeight="1" x14ac:dyDescent="0.25">
      <c r="A80" s="25" t="s">
        <v>78</v>
      </c>
      <c r="B80" s="31" t="s">
        <v>79</v>
      </c>
      <c r="C80" s="16">
        <v>2020</v>
      </c>
      <c r="D80" s="16">
        <v>2025</v>
      </c>
      <c r="E80" s="19" t="s">
        <v>6</v>
      </c>
      <c r="F80" s="22" t="s">
        <v>64</v>
      </c>
      <c r="G80" s="19">
        <v>13</v>
      </c>
      <c r="H80" s="19" t="s">
        <v>74</v>
      </c>
      <c r="I80" s="10" t="s">
        <v>3</v>
      </c>
      <c r="J80" s="8">
        <f t="shared" si="31"/>
        <v>873000</v>
      </c>
      <c r="K80" s="8">
        <f>K81+K82+K83</f>
        <v>873000</v>
      </c>
      <c r="L80" s="8">
        <f t="shared" ref="L80:R80" si="54">L81+L82+L83</f>
        <v>0</v>
      </c>
      <c r="M80" s="8">
        <f t="shared" si="54"/>
        <v>0</v>
      </c>
      <c r="N80" s="8">
        <f t="shared" si="54"/>
        <v>0</v>
      </c>
      <c r="O80" s="8">
        <f t="shared" si="54"/>
        <v>0</v>
      </c>
      <c r="P80" s="8">
        <f t="shared" ref="P80:Q80" si="55">P81+P82+P83</f>
        <v>0</v>
      </c>
      <c r="Q80" s="8">
        <f t="shared" si="55"/>
        <v>0</v>
      </c>
      <c r="R80" s="8">
        <f t="shared" si="54"/>
        <v>0</v>
      </c>
      <c r="S80" s="19" t="s">
        <v>5</v>
      </c>
      <c r="T80" s="16" t="s">
        <v>5</v>
      </c>
      <c r="U80" s="16" t="s">
        <v>5</v>
      </c>
      <c r="V80" s="16" t="s">
        <v>5</v>
      </c>
      <c r="W80" s="16" t="s">
        <v>5</v>
      </c>
      <c r="X80" s="16" t="s">
        <v>5</v>
      </c>
      <c r="Y80" s="16" t="s">
        <v>5</v>
      </c>
      <c r="Z80" s="16" t="s">
        <v>5</v>
      </c>
      <c r="AA80" s="16" t="s">
        <v>5</v>
      </c>
      <c r="AB80" s="16" t="s">
        <v>5</v>
      </c>
      <c r="AC80" s="16" t="s">
        <v>5</v>
      </c>
    </row>
    <row r="81" spans="1:29" ht="51.75" customHeight="1" x14ac:dyDescent="0.25">
      <c r="A81" s="25"/>
      <c r="B81" s="32"/>
      <c r="C81" s="17"/>
      <c r="D81" s="17"/>
      <c r="E81" s="20"/>
      <c r="F81" s="23"/>
      <c r="G81" s="20"/>
      <c r="H81" s="20"/>
      <c r="I81" s="10" t="s">
        <v>29</v>
      </c>
      <c r="J81" s="8">
        <f t="shared" si="31"/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20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29" ht="51.75" customHeight="1" x14ac:dyDescent="0.25">
      <c r="A82" s="25"/>
      <c r="B82" s="32"/>
      <c r="C82" s="17"/>
      <c r="D82" s="17"/>
      <c r="E82" s="20"/>
      <c r="F82" s="23"/>
      <c r="G82" s="20"/>
      <c r="H82" s="20"/>
      <c r="I82" s="10" t="s">
        <v>30</v>
      </c>
      <c r="J82" s="8">
        <f t="shared" si="31"/>
        <v>873000</v>
      </c>
      <c r="K82" s="8">
        <v>873000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20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29" ht="51.75" customHeight="1" x14ac:dyDescent="0.25">
      <c r="A83" s="25"/>
      <c r="B83" s="33"/>
      <c r="C83" s="18"/>
      <c r="D83" s="18"/>
      <c r="E83" s="21"/>
      <c r="F83" s="24"/>
      <c r="G83" s="21"/>
      <c r="H83" s="21"/>
      <c r="I83" s="10" t="s">
        <v>4</v>
      </c>
      <c r="J83" s="8">
        <f t="shared" si="31"/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21"/>
      <c r="T83" s="18"/>
      <c r="U83" s="18"/>
      <c r="V83" s="18"/>
      <c r="W83" s="18"/>
      <c r="X83" s="18"/>
      <c r="Y83" s="18"/>
      <c r="Z83" s="18"/>
      <c r="AA83" s="18"/>
      <c r="AB83" s="18"/>
      <c r="AC83" s="18"/>
    </row>
    <row r="84" spans="1:29" ht="18.75" customHeight="1" x14ac:dyDescent="0.25">
      <c r="A84" s="25" t="s">
        <v>80</v>
      </c>
      <c r="B84" s="29" t="s">
        <v>81</v>
      </c>
      <c r="C84" s="16">
        <v>2020</v>
      </c>
      <c r="D84" s="16">
        <v>2025</v>
      </c>
      <c r="E84" s="19" t="s">
        <v>6</v>
      </c>
      <c r="F84" s="30" t="s">
        <v>64</v>
      </c>
      <c r="G84" s="29">
        <v>13</v>
      </c>
      <c r="H84" s="19" t="s">
        <v>74</v>
      </c>
      <c r="I84" s="10" t="s">
        <v>3</v>
      </c>
      <c r="J84" s="8">
        <f>SUM(K84:R84)</f>
        <v>615726.80000000005</v>
      </c>
      <c r="K84" s="8">
        <f>K85+K86+K87</f>
        <v>0</v>
      </c>
      <c r="L84" s="8">
        <f t="shared" ref="L84:R84" si="56">L85+L86+L87</f>
        <v>615726.80000000005</v>
      </c>
      <c r="M84" s="8">
        <f t="shared" si="56"/>
        <v>0</v>
      </c>
      <c r="N84" s="8">
        <f t="shared" si="56"/>
        <v>0</v>
      </c>
      <c r="O84" s="8">
        <f t="shared" si="56"/>
        <v>0</v>
      </c>
      <c r="P84" s="8">
        <f t="shared" ref="P84:Q84" si="57">P85+P86+P87</f>
        <v>0</v>
      </c>
      <c r="Q84" s="8">
        <f t="shared" si="57"/>
        <v>0</v>
      </c>
      <c r="R84" s="8">
        <f t="shared" si="56"/>
        <v>0</v>
      </c>
      <c r="S84" s="29" t="s">
        <v>5</v>
      </c>
      <c r="T84" s="25" t="s">
        <v>5</v>
      </c>
      <c r="U84" s="25" t="s">
        <v>5</v>
      </c>
      <c r="V84" s="25" t="s">
        <v>5</v>
      </c>
      <c r="W84" s="25" t="s">
        <v>5</v>
      </c>
      <c r="X84" s="25" t="s">
        <v>5</v>
      </c>
      <c r="Y84" s="25" t="s">
        <v>5</v>
      </c>
      <c r="Z84" s="25" t="s">
        <v>5</v>
      </c>
      <c r="AA84" s="25" t="s">
        <v>5</v>
      </c>
      <c r="AB84" s="25" t="s">
        <v>5</v>
      </c>
      <c r="AC84" s="25" t="s">
        <v>5</v>
      </c>
    </row>
    <row r="85" spans="1:29" ht="33.75" customHeight="1" x14ac:dyDescent="0.25">
      <c r="A85" s="25"/>
      <c r="B85" s="29"/>
      <c r="C85" s="17"/>
      <c r="D85" s="17"/>
      <c r="E85" s="20"/>
      <c r="F85" s="30"/>
      <c r="G85" s="29"/>
      <c r="H85" s="20"/>
      <c r="I85" s="10" t="s">
        <v>29</v>
      </c>
      <c r="J85" s="8">
        <f t="shared" ref="J85:J87" si="58">SUM(K85:R85)</f>
        <v>615726.80000000005</v>
      </c>
      <c r="K85" s="8">
        <v>0</v>
      </c>
      <c r="L85" s="8">
        <v>615726.80000000005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29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29" ht="33.75" customHeight="1" x14ac:dyDescent="0.25">
      <c r="A86" s="25"/>
      <c r="B86" s="29"/>
      <c r="C86" s="17"/>
      <c r="D86" s="17"/>
      <c r="E86" s="20"/>
      <c r="F86" s="30"/>
      <c r="G86" s="29"/>
      <c r="H86" s="20"/>
      <c r="I86" s="10" t="s">
        <v>30</v>
      </c>
      <c r="J86" s="8">
        <f t="shared" si="58"/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29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29" ht="33.75" customHeight="1" x14ac:dyDescent="0.25">
      <c r="A87" s="25"/>
      <c r="B87" s="29"/>
      <c r="C87" s="18"/>
      <c r="D87" s="18"/>
      <c r="E87" s="21"/>
      <c r="F87" s="30"/>
      <c r="G87" s="29"/>
      <c r="H87" s="21"/>
      <c r="I87" s="10" t="s">
        <v>4</v>
      </c>
      <c r="J87" s="8">
        <f t="shared" si="58"/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29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29" ht="33.75" customHeight="1" x14ac:dyDescent="0.25">
      <c r="A88" s="16" t="s">
        <v>82</v>
      </c>
      <c r="B88" s="19" t="s">
        <v>83</v>
      </c>
      <c r="C88" s="16">
        <v>2021</v>
      </c>
      <c r="D88" s="16">
        <v>2025</v>
      </c>
      <c r="E88" s="19" t="s">
        <v>6</v>
      </c>
      <c r="F88" s="22" t="s">
        <v>84</v>
      </c>
      <c r="G88" s="19">
        <v>6</v>
      </c>
      <c r="H88" s="19" t="s">
        <v>5</v>
      </c>
      <c r="I88" s="10" t="s">
        <v>3</v>
      </c>
      <c r="J88" s="8">
        <f t="shared" ref="J88:J91" si="59">K88+L88+M88+N88+O88+R88</f>
        <v>0</v>
      </c>
      <c r="K88" s="8">
        <f t="shared" ref="K88:R88" si="60">K89+K90+K91</f>
        <v>0</v>
      </c>
      <c r="L88" s="8">
        <f t="shared" si="60"/>
        <v>0</v>
      </c>
      <c r="M88" s="8">
        <f t="shared" si="60"/>
        <v>0</v>
      </c>
      <c r="N88" s="8">
        <f t="shared" si="60"/>
        <v>0</v>
      </c>
      <c r="O88" s="8">
        <f t="shared" si="60"/>
        <v>0</v>
      </c>
      <c r="P88" s="8">
        <f t="shared" ref="P88:Q88" si="61">P89+P90+P91</f>
        <v>0</v>
      </c>
      <c r="Q88" s="8">
        <f t="shared" si="61"/>
        <v>0</v>
      </c>
      <c r="R88" s="8">
        <f t="shared" si="60"/>
        <v>0</v>
      </c>
      <c r="S88" s="19" t="s">
        <v>5</v>
      </c>
      <c r="T88" s="16" t="s">
        <v>5</v>
      </c>
      <c r="U88" s="16" t="s">
        <v>5</v>
      </c>
      <c r="V88" s="16" t="s">
        <v>5</v>
      </c>
      <c r="W88" s="16" t="s">
        <v>5</v>
      </c>
      <c r="X88" s="16" t="s">
        <v>5</v>
      </c>
      <c r="Y88" s="16" t="s">
        <v>5</v>
      </c>
      <c r="Z88" s="16" t="s">
        <v>5</v>
      </c>
      <c r="AA88" s="16" t="s">
        <v>5</v>
      </c>
      <c r="AB88" s="16" t="s">
        <v>5</v>
      </c>
      <c r="AC88" s="16" t="s">
        <v>5</v>
      </c>
    </row>
    <row r="89" spans="1:29" ht="33.75" customHeight="1" x14ac:dyDescent="0.25">
      <c r="A89" s="17"/>
      <c r="B89" s="20"/>
      <c r="C89" s="17"/>
      <c r="D89" s="17"/>
      <c r="E89" s="20"/>
      <c r="F89" s="23"/>
      <c r="G89" s="20"/>
      <c r="H89" s="20"/>
      <c r="I89" s="10" t="s">
        <v>29</v>
      </c>
      <c r="J89" s="8">
        <f t="shared" si="59"/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20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29" ht="33.75" customHeight="1" x14ac:dyDescent="0.25">
      <c r="A90" s="17"/>
      <c r="B90" s="20"/>
      <c r="C90" s="17"/>
      <c r="D90" s="17"/>
      <c r="E90" s="20"/>
      <c r="F90" s="23"/>
      <c r="G90" s="20"/>
      <c r="H90" s="20"/>
      <c r="I90" s="10" t="s">
        <v>30</v>
      </c>
      <c r="J90" s="8">
        <f t="shared" si="59"/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20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29" ht="33.75" customHeight="1" x14ac:dyDescent="0.25">
      <c r="A91" s="18"/>
      <c r="B91" s="21"/>
      <c r="C91" s="18"/>
      <c r="D91" s="18"/>
      <c r="E91" s="21"/>
      <c r="F91" s="24"/>
      <c r="G91" s="21"/>
      <c r="H91" s="21"/>
      <c r="I91" s="10" t="s">
        <v>4</v>
      </c>
      <c r="J91" s="8">
        <f t="shared" si="59"/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21"/>
      <c r="T91" s="18"/>
      <c r="U91" s="18"/>
      <c r="V91" s="18"/>
      <c r="W91" s="18"/>
      <c r="X91" s="18"/>
      <c r="Y91" s="18"/>
      <c r="Z91" s="18"/>
      <c r="AA91" s="18"/>
      <c r="AB91" s="18"/>
      <c r="AC91" s="18"/>
    </row>
    <row r="92" spans="1:29" ht="33.75" customHeight="1" x14ac:dyDescent="0.25">
      <c r="A92" s="16" t="s">
        <v>85</v>
      </c>
      <c r="B92" s="19" t="s">
        <v>86</v>
      </c>
      <c r="C92" s="16">
        <v>2021</v>
      </c>
      <c r="D92" s="16">
        <v>2025</v>
      </c>
      <c r="E92" s="19" t="s">
        <v>14</v>
      </c>
      <c r="F92" s="22" t="s">
        <v>87</v>
      </c>
      <c r="G92" s="22" t="s">
        <v>68</v>
      </c>
      <c r="H92" s="19" t="s">
        <v>5</v>
      </c>
      <c r="I92" s="10" t="s">
        <v>3</v>
      </c>
      <c r="J92" s="8">
        <f>K92+L92+M92+N92+O92+R92</f>
        <v>1450000</v>
      </c>
      <c r="K92" s="8">
        <f>K93+K94+K95</f>
        <v>0</v>
      </c>
      <c r="L92" s="8">
        <f>L93+L94+L95</f>
        <v>1450000</v>
      </c>
      <c r="M92" s="8">
        <f t="shared" ref="M92:R92" si="62">M93+M94+M95</f>
        <v>0</v>
      </c>
      <c r="N92" s="8">
        <f t="shared" si="62"/>
        <v>0</v>
      </c>
      <c r="O92" s="8">
        <f t="shared" si="62"/>
        <v>0</v>
      </c>
      <c r="P92" s="8">
        <f t="shared" ref="P92:Q92" si="63">P93+P94+P95</f>
        <v>0</v>
      </c>
      <c r="Q92" s="8">
        <f t="shared" si="63"/>
        <v>0</v>
      </c>
      <c r="R92" s="8">
        <f t="shared" si="62"/>
        <v>0</v>
      </c>
      <c r="S92" s="12"/>
      <c r="T92" s="13"/>
      <c r="U92" s="13"/>
      <c r="V92" s="13"/>
      <c r="W92" s="13"/>
      <c r="X92" s="13"/>
      <c r="Y92" s="13"/>
      <c r="Z92" s="13"/>
      <c r="AA92" s="13"/>
      <c r="AB92" s="13"/>
      <c r="AC92" s="13"/>
    </row>
    <row r="93" spans="1:29" ht="33.75" customHeight="1" x14ac:dyDescent="0.25">
      <c r="A93" s="17"/>
      <c r="B93" s="20"/>
      <c r="C93" s="17"/>
      <c r="D93" s="17"/>
      <c r="E93" s="20"/>
      <c r="F93" s="23"/>
      <c r="G93" s="23"/>
      <c r="H93" s="20"/>
      <c r="I93" s="10" t="s">
        <v>29</v>
      </c>
      <c r="J93" s="8">
        <f>K93+L93+M93+N93+O93+R93</f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12"/>
      <c r="T93" s="13"/>
      <c r="U93" s="13"/>
      <c r="V93" s="13"/>
      <c r="W93" s="13"/>
      <c r="X93" s="13"/>
      <c r="Y93" s="13"/>
      <c r="Z93" s="13"/>
      <c r="AA93" s="13"/>
      <c r="AB93" s="13"/>
      <c r="AC93" s="13"/>
    </row>
    <row r="94" spans="1:29" ht="33.75" customHeight="1" x14ac:dyDescent="0.25">
      <c r="A94" s="17"/>
      <c r="B94" s="20"/>
      <c r="C94" s="17"/>
      <c r="D94" s="17"/>
      <c r="E94" s="20"/>
      <c r="F94" s="23"/>
      <c r="G94" s="23"/>
      <c r="H94" s="20"/>
      <c r="I94" s="10" t="s">
        <v>30</v>
      </c>
      <c r="J94" s="8">
        <f>K94+L94+M94+N94+O94+R94</f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12"/>
      <c r="T94" s="13"/>
      <c r="U94" s="13"/>
      <c r="V94" s="13"/>
      <c r="W94" s="13"/>
      <c r="X94" s="13"/>
      <c r="Y94" s="13"/>
      <c r="Z94" s="13"/>
      <c r="AA94" s="13"/>
      <c r="AB94" s="13"/>
      <c r="AC94" s="13"/>
    </row>
    <row r="95" spans="1:29" ht="33.75" customHeight="1" x14ac:dyDescent="0.25">
      <c r="A95" s="18"/>
      <c r="B95" s="21"/>
      <c r="C95" s="18"/>
      <c r="D95" s="18"/>
      <c r="E95" s="21"/>
      <c r="F95" s="24"/>
      <c r="G95" s="24"/>
      <c r="H95" s="21"/>
      <c r="I95" s="10" t="s">
        <v>4</v>
      </c>
      <c r="J95" s="8">
        <f>K95+L95+M95+N95+O95+R95</f>
        <v>1450000</v>
      </c>
      <c r="K95" s="8">
        <v>0</v>
      </c>
      <c r="L95" s="8">
        <v>1450000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12"/>
      <c r="T95" s="13"/>
      <c r="U95" s="13"/>
      <c r="V95" s="13"/>
      <c r="W95" s="13"/>
      <c r="X95" s="13"/>
      <c r="Y95" s="13"/>
      <c r="Z95" s="13"/>
      <c r="AA95" s="13"/>
      <c r="AB95" s="13"/>
      <c r="AC95" s="13"/>
    </row>
    <row r="96" spans="1:29" ht="14.45" customHeight="1" x14ac:dyDescent="0.25">
      <c r="A96" s="34" t="s">
        <v>92</v>
      </c>
      <c r="B96" s="29" t="s">
        <v>93</v>
      </c>
      <c r="C96" s="25">
        <v>2020</v>
      </c>
      <c r="D96" s="25">
        <v>2025</v>
      </c>
      <c r="E96" s="29" t="s">
        <v>6</v>
      </c>
      <c r="F96" s="22" t="s">
        <v>64</v>
      </c>
      <c r="G96" s="22" t="s">
        <v>65</v>
      </c>
      <c r="H96" s="19" t="s">
        <v>5</v>
      </c>
      <c r="I96" s="7" t="s">
        <v>3</v>
      </c>
      <c r="J96" s="8">
        <f t="shared" ref="J96:J99" si="64">SUM(K96:R96)</f>
        <v>1500000</v>
      </c>
      <c r="K96" s="8">
        <f>K97+K98+K99</f>
        <v>0</v>
      </c>
      <c r="L96" s="8">
        <f t="shared" ref="L96:R96" si="65">L97+L98+L99</f>
        <v>0</v>
      </c>
      <c r="M96" s="8">
        <f t="shared" si="65"/>
        <v>1500000</v>
      </c>
      <c r="N96" s="8">
        <f t="shared" si="65"/>
        <v>0</v>
      </c>
      <c r="O96" s="8">
        <f t="shared" si="65"/>
        <v>0</v>
      </c>
      <c r="P96" s="8">
        <f t="shared" ref="P96:Q96" si="66">P97+P98+P99</f>
        <v>0</v>
      </c>
      <c r="Q96" s="8">
        <f t="shared" si="66"/>
        <v>0</v>
      </c>
      <c r="R96" s="8">
        <f t="shared" si="65"/>
        <v>0</v>
      </c>
      <c r="S96" s="29" t="s">
        <v>5</v>
      </c>
      <c r="T96" s="25" t="s">
        <v>5</v>
      </c>
      <c r="U96" s="25" t="s">
        <v>5</v>
      </c>
      <c r="V96" s="25" t="s">
        <v>5</v>
      </c>
      <c r="W96" s="25" t="s">
        <v>5</v>
      </c>
      <c r="X96" s="25" t="s">
        <v>5</v>
      </c>
      <c r="Y96" s="25" t="s">
        <v>5</v>
      </c>
      <c r="Z96" s="25" t="s">
        <v>5</v>
      </c>
      <c r="AA96" s="25" t="s">
        <v>5</v>
      </c>
      <c r="AB96" s="25" t="s">
        <v>5</v>
      </c>
      <c r="AC96" s="25" t="s">
        <v>5</v>
      </c>
    </row>
    <row r="97" spans="1:29" ht="30.75" customHeight="1" x14ac:dyDescent="0.25">
      <c r="A97" s="34"/>
      <c r="B97" s="29"/>
      <c r="C97" s="25"/>
      <c r="D97" s="25"/>
      <c r="E97" s="29"/>
      <c r="F97" s="23"/>
      <c r="G97" s="23"/>
      <c r="H97" s="20"/>
      <c r="I97" s="10" t="s">
        <v>29</v>
      </c>
      <c r="J97" s="8">
        <f t="shared" si="64"/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29"/>
      <c r="T97" s="25"/>
      <c r="U97" s="25"/>
      <c r="V97" s="25"/>
      <c r="W97" s="25"/>
      <c r="X97" s="25"/>
      <c r="Y97" s="25"/>
      <c r="Z97" s="25"/>
      <c r="AA97" s="25"/>
      <c r="AB97" s="25"/>
      <c r="AC97" s="25"/>
    </row>
    <row r="98" spans="1:29" ht="30.75" customHeight="1" x14ac:dyDescent="0.25">
      <c r="A98" s="34"/>
      <c r="B98" s="29"/>
      <c r="C98" s="25"/>
      <c r="D98" s="25"/>
      <c r="E98" s="29"/>
      <c r="F98" s="23"/>
      <c r="G98" s="23"/>
      <c r="H98" s="20"/>
      <c r="I98" s="10" t="s">
        <v>30</v>
      </c>
      <c r="J98" s="8">
        <f t="shared" si="64"/>
        <v>1500000</v>
      </c>
      <c r="K98" s="8">
        <v>0</v>
      </c>
      <c r="L98" s="8">
        <v>0</v>
      </c>
      <c r="M98" s="8">
        <v>1500000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29"/>
      <c r="T98" s="25"/>
      <c r="U98" s="25"/>
      <c r="V98" s="25"/>
      <c r="W98" s="25"/>
      <c r="X98" s="25"/>
      <c r="Y98" s="25"/>
      <c r="Z98" s="25"/>
      <c r="AA98" s="25"/>
      <c r="AB98" s="25"/>
      <c r="AC98" s="25"/>
    </row>
    <row r="99" spans="1:29" ht="72" customHeight="1" x14ac:dyDescent="0.25">
      <c r="A99" s="25"/>
      <c r="B99" s="29"/>
      <c r="C99" s="25"/>
      <c r="D99" s="25"/>
      <c r="E99" s="29"/>
      <c r="F99" s="24"/>
      <c r="G99" s="24"/>
      <c r="H99" s="21"/>
      <c r="I99" s="10" t="s">
        <v>4</v>
      </c>
      <c r="J99" s="8">
        <f t="shared" si="64"/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29"/>
      <c r="T99" s="25"/>
      <c r="U99" s="25"/>
      <c r="V99" s="25"/>
      <c r="W99" s="25"/>
      <c r="X99" s="25"/>
      <c r="Y99" s="25"/>
      <c r="Z99" s="25"/>
      <c r="AA99" s="25"/>
      <c r="AB99" s="25"/>
      <c r="AC99" s="25"/>
    </row>
    <row r="100" spans="1:29" ht="33.75" customHeight="1" x14ac:dyDescent="0.25">
      <c r="A100" s="16" t="s">
        <v>94</v>
      </c>
      <c r="B100" s="19" t="s">
        <v>95</v>
      </c>
      <c r="C100" s="16">
        <v>2021</v>
      </c>
      <c r="D100" s="16">
        <v>2025</v>
      </c>
      <c r="E100" s="19" t="s">
        <v>6</v>
      </c>
      <c r="F100" s="22" t="s">
        <v>64</v>
      </c>
      <c r="G100" s="22" t="s">
        <v>65</v>
      </c>
      <c r="H100" s="19" t="s">
        <v>5</v>
      </c>
      <c r="I100" s="10" t="s">
        <v>3</v>
      </c>
      <c r="J100" s="8">
        <f t="shared" ref="J100:J139" si="67">K100+L100+M100+N100+O100+R100</f>
        <v>10955132.9</v>
      </c>
      <c r="K100" s="8">
        <f>K101+K102+K103</f>
        <v>0</v>
      </c>
      <c r="L100" s="8">
        <f>L101+L102+L103</f>
        <v>0</v>
      </c>
      <c r="M100" s="8">
        <f t="shared" ref="M100" si="68">M101+M102+M103</f>
        <v>10955132.9</v>
      </c>
      <c r="N100" s="8">
        <v>0</v>
      </c>
      <c r="O100" s="8">
        <f>O101+O102+O103</f>
        <v>0</v>
      </c>
      <c r="P100" s="8">
        <f>P101+P102+P103</f>
        <v>0</v>
      </c>
      <c r="Q100" s="8">
        <f>Q101+Q102+Q103</f>
        <v>0</v>
      </c>
      <c r="R100" s="8">
        <f>R101+R102+R103</f>
        <v>0</v>
      </c>
      <c r="S100" s="19" t="s">
        <v>5</v>
      </c>
      <c r="T100" s="16" t="s">
        <v>5</v>
      </c>
      <c r="U100" s="16" t="s">
        <v>5</v>
      </c>
      <c r="V100" s="16" t="s">
        <v>5</v>
      </c>
      <c r="W100" s="16" t="s">
        <v>5</v>
      </c>
      <c r="X100" s="16" t="s">
        <v>5</v>
      </c>
      <c r="Y100" s="16" t="s">
        <v>5</v>
      </c>
      <c r="Z100" s="16" t="s">
        <v>5</v>
      </c>
      <c r="AA100" s="16" t="s">
        <v>5</v>
      </c>
      <c r="AB100" s="16" t="s">
        <v>5</v>
      </c>
      <c r="AC100" s="16" t="s">
        <v>5</v>
      </c>
    </row>
    <row r="101" spans="1:29" ht="33.75" customHeight="1" x14ac:dyDescent="0.25">
      <c r="A101" s="17"/>
      <c r="B101" s="20"/>
      <c r="C101" s="17"/>
      <c r="D101" s="17"/>
      <c r="E101" s="20"/>
      <c r="F101" s="23"/>
      <c r="G101" s="23"/>
      <c r="H101" s="20"/>
      <c r="I101" s="10" t="s">
        <v>29</v>
      </c>
      <c r="J101" s="8">
        <f t="shared" si="67"/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20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</row>
    <row r="102" spans="1:29" ht="33.75" customHeight="1" x14ac:dyDescent="0.25">
      <c r="A102" s="17"/>
      <c r="B102" s="20"/>
      <c r="C102" s="17"/>
      <c r="D102" s="17"/>
      <c r="E102" s="20"/>
      <c r="F102" s="23"/>
      <c r="G102" s="23"/>
      <c r="H102" s="20"/>
      <c r="I102" s="10" t="s">
        <v>30</v>
      </c>
      <c r="J102" s="8">
        <f t="shared" si="67"/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20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</row>
    <row r="103" spans="1:29" ht="33.75" customHeight="1" x14ac:dyDescent="0.25">
      <c r="A103" s="18"/>
      <c r="B103" s="21"/>
      <c r="C103" s="18"/>
      <c r="D103" s="18"/>
      <c r="E103" s="21"/>
      <c r="F103" s="24"/>
      <c r="G103" s="24"/>
      <c r="H103" s="21"/>
      <c r="I103" s="10" t="s">
        <v>4</v>
      </c>
      <c r="J103" s="8">
        <f t="shared" si="67"/>
        <v>10955132.9</v>
      </c>
      <c r="K103" s="8">
        <v>0</v>
      </c>
      <c r="L103" s="8">
        <v>0</v>
      </c>
      <c r="M103" s="8">
        <v>10955132.9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21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</row>
    <row r="104" spans="1:29" ht="33.75" customHeight="1" x14ac:dyDescent="0.25">
      <c r="A104" s="16" t="s">
        <v>96</v>
      </c>
      <c r="B104" s="19" t="s">
        <v>98</v>
      </c>
      <c r="C104" s="16">
        <v>2021</v>
      </c>
      <c r="D104" s="16">
        <v>2025</v>
      </c>
      <c r="E104" s="19" t="s">
        <v>14</v>
      </c>
      <c r="F104" s="22" t="s">
        <v>87</v>
      </c>
      <c r="G104" s="22" t="s">
        <v>68</v>
      </c>
      <c r="H104" s="19" t="s">
        <v>5</v>
      </c>
      <c r="I104" s="10" t="s">
        <v>3</v>
      </c>
      <c r="J104" s="8">
        <f t="shared" si="67"/>
        <v>8656781.2300000004</v>
      </c>
      <c r="K104" s="8">
        <f>K105+K106+K107</f>
        <v>0</v>
      </c>
      <c r="L104" s="8">
        <f>L105+L106+L107</f>
        <v>0</v>
      </c>
      <c r="M104" s="8">
        <f t="shared" ref="M104:R104" si="69">M105+M106+M107</f>
        <v>5841181.29</v>
      </c>
      <c r="N104" s="8">
        <f t="shared" si="69"/>
        <v>2815599.94</v>
      </c>
      <c r="O104" s="8">
        <f t="shared" si="69"/>
        <v>0</v>
      </c>
      <c r="P104" s="8">
        <f t="shared" si="69"/>
        <v>0</v>
      </c>
      <c r="Q104" s="8">
        <f t="shared" si="69"/>
        <v>0</v>
      </c>
      <c r="R104" s="8">
        <f t="shared" si="69"/>
        <v>0</v>
      </c>
      <c r="S104" s="19" t="s">
        <v>5</v>
      </c>
      <c r="T104" s="16" t="s">
        <v>5</v>
      </c>
      <c r="U104" s="16" t="s">
        <v>5</v>
      </c>
      <c r="V104" s="16" t="s">
        <v>5</v>
      </c>
      <c r="W104" s="16" t="s">
        <v>5</v>
      </c>
      <c r="X104" s="16" t="s">
        <v>5</v>
      </c>
      <c r="Y104" s="16" t="s">
        <v>5</v>
      </c>
      <c r="Z104" s="16" t="s">
        <v>5</v>
      </c>
      <c r="AA104" s="16" t="s">
        <v>5</v>
      </c>
      <c r="AB104" s="16" t="s">
        <v>5</v>
      </c>
      <c r="AC104" s="16" t="s">
        <v>5</v>
      </c>
    </row>
    <row r="105" spans="1:29" ht="33.75" customHeight="1" x14ac:dyDescent="0.25">
      <c r="A105" s="17"/>
      <c r="B105" s="20"/>
      <c r="C105" s="17"/>
      <c r="D105" s="17"/>
      <c r="E105" s="20"/>
      <c r="F105" s="23"/>
      <c r="G105" s="23"/>
      <c r="H105" s="20"/>
      <c r="I105" s="10" t="s">
        <v>29</v>
      </c>
      <c r="J105" s="8">
        <f t="shared" si="67"/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20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</row>
    <row r="106" spans="1:29" ht="33.75" customHeight="1" x14ac:dyDescent="0.25">
      <c r="A106" s="17"/>
      <c r="B106" s="20"/>
      <c r="C106" s="17"/>
      <c r="D106" s="17"/>
      <c r="E106" s="20"/>
      <c r="F106" s="23"/>
      <c r="G106" s="23"/>
      <c r="H106" s="20"/>
      <c r="I106" s="10" t="s">
        <v>30</v>
      </c>
      <c r="J106" s="8">
        <f t="shared" si="67"/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20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</row>
    <row r="107" spans="1:29" ht="33.75" customHeight="1" x14ac:dyDescent="0.25">
      <c r="A107" s="18"/>
      <c r="B107" s="21"/>
      <c r="C107" s="18"/>
      <c r="D107" s="18"/>
      <c r="E107" s="21"/>
      <c r="F107" s="24"/>
      <c r="G107" s="24"/>
      <c r="H107" s="21"/>
      <c r="I107" s="10" t="s">
        <v>4</v>
      </c>
      <c r="J107" s="8">
        <f t="shared" si="67"/>
        <v>8656781.2300000004</v>
      </c>
      <c r="K107" s="8">
        <v>0</v>
      </c>
      <c r="L107" s="8">
        <v>0</v>
      </c>
      <c r="M107" s="8">
        <v>5841181.29</v>
      </c>
      <c r="N107" s="8">
        <v>2815599.94</v>
      </c>
      <c r="O107" s="8">
        <v>0</v>
      </c>
      <c r="P107" s="8">
        <v>0</v>
      </c>
      <c r="Q107" s="8">
        <v>0</v>
      </c>
      <c r="R107" s="8">
        <v>0</v>
      </c>
      <c r="S107" s="21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</row>
    <row r="108" spans="1:29" ht="33.75" customHeight="1" x14ac:dyDescent="0.25">
      <c r="A108" s="16" t="s">
        <v>97</v>
      </c>
      <c r="B108" s="19" t="s">
        <v>101</v>
      </c>
      <c r="C108" s="16">
        <v>2021</v>
      </c>
      <c r="D108" s="16">
        <v>2025</v>
      </c>
      <c r="E108" s="19" t="s">
        <v>6</v>
      </c>
      <c r="F108" s="22" t="s">
        <v>65</v>
      </c>
      <c r="G108" s="22" t="s">
        <v>102</v>
      </c>
      <c r="H108" s="19" t="s">
        <v>5</v>
      </c>
      <c r="I108" s="10" t="s">
        <v>3</v>
      </c>
      <c r="J108" s="8">
        <f t="shared" ref="J108:J135" si="70">K108+L108+M108+N108+O108+R108</f>
        <v>6144.63</v>
      </c>
      <c r="K108" s="8">
        <f>K109+K110+K111</f>
        <v>0</v>
      </c>
      <c r="L108" s="8">
        <f>L109+L110+L111</f>
        <v>0</v>
      </c>
      <c r="M108" s="8">
        <f t="shared" ref="M108" si="71">M109+M110+M111</f>
        <v>6144.63</v>
      </c>
      <c r="N108" s="8">
        <v>0</v>
      </c>
      <c r="O108" s="8">
        <f>O109+O110+O111</f>
        <v>0</v>
      </c>
      <c r="P108" s="8">
        <f>P109+P110+P111</f>
        <v>0</v>
      </c>
      <c r="Q108" s="8">
        <f>Q109+Q110+Q111</f>
        <v>0</v>
      </c>
      <c r="R108" s="8">
        <f>R109+R110+R111</f>
        <v>0</v>
      </c>
      <c r="S108" s="19" t="s">
        <v>5</v>
      </c>
      <c r="T108" s="16" t="s">
        <v>5</v>
      </c>
      <c r="U108" s="16" t="s">
        <v>5</v>
      </c>
      <c r="V108" s="16" t="s">
        <v>5</v>
      </c>
      <c r="W108" s="16" t="s">
        <v>5</v>
      </c>
      <c r="X108" s="16" t="s">
        <v>5</v>
      </c>
      <c r="Y108" s="16" t="s">
        <v>5</v>
      </c>
      <c r="Z108" s="16" t="s">
        <v>5</v>
      </c>
      <c r="AA108" s="16" t="s">
        <v>5</v>
      </c>
      <c r="AB108" s="16" t="s">
        <v>5</v>
      </c>
      <c r="AC108" s="16" t="s">
        <v>5</v>
      </c>
    </row>
    <row r="109" spans="1:29" ht="33.75" customHeight="1" x14ac:dyDescent="0.25">
      <c r="A109" s="17"/>
      <c r="B109" s="20"/>
      <c r="C109" s="17"/>
      <c r="D109" s="17"/>
      <c r="E109" s="20"/>
      <c r="F109" s="23"/>
      <c r="G109" s="23"/>
      <c r="H109" s="20"/>
      <c r="I109" s="10" t="s">
        <v>29</v>
      </c>
      <c r="J109" s="8">
        <f t="shared" si="70"/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20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</row>
    <row r="110" spans="1:29" ht="33.75" customHeight="1" x14ac:dyDescent="0.25">
      <c r="A110" s="17"/>
      <c r="B110" s="20"/>
      <c r="C110" s="17"/>
      <c r="D110" s="17"/>
      <c r="E110" s="20"/>
      <c r="F110" s="23"/>
      <c r="G110" s="23"/>
      <c r="H110" s="20"/>
      <c r="I110" s="10" t="s">
        <v>30</v>
      </c>
      <c r="J110" s="8">
        <f t="shared" si="70"/>
        <v>6144.63</v>
      </c>
      <c r="K110" s="8">
        <v>0</v>
      </c>
      <c r="L110" s="8">
        <v>0</v>
      </c>
      <c r="M110" s="8">
        <v>6144.63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20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</row>
    <row r="111" spans="1:29" ht="33.75" customHeight="1" x14ac:dyDescent="0.25">
      <c r="A111" s="18"/>
      <c r="B111" s="21"/>
      <c r="C111" s="18"/>
      <c r="D111" s="18"/>
      <c r="E111" s="21"/>
      <c r="F111" s="24"/>
      <c r="G111" s="24"/>
      <c r="H111" s="21"/>
      <c r="I111" s="10" t="s">
        <v>4</v>
      </c>
      <c r="J111" s="8">
        <f t="shared" si="70"/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21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</row>
    <row r="112" spans="1:29" ht="33.75" customHeight="1" x14ac:dyDescent="0.25">
      <c r="A112" s="16" t="s">
        <v>106</v>
      </c>
      <c r="B112" s="19" t="s">
        <v>112</v>
      </c>
      <c r="C112" s="16">
        <v>2021</v>
      </c>
      <c r="D112" s="16">
        <v>2025</v>
      </c>
      <c r="E112" s="19" t="s">
        <v>5</v>
      </c>
      <c r="F112" s="22" t="s">
        <v>5</v>
      </c>
      <c r="G112" s="22" t="s">
        <v>5</v>
      </c>
      <c r="H112" s="19" t="s">
        <v>5</v>
      </c>
      <c r="I112" s="10" t="s">
        <v>3</v>
      </c>
      <c r="J112" s="8">
        <f t="shared" si="70"/>
        <v>3657276.77</v>
      </c>
      <c r="K112" s="8">
        <f>K113+K114+K115</f>
        <v>0</v>
      </c>
      <c r="L112" s="8">
        <f>L113+L114+L115</f>
        <v>0</v>
      </c>
      <c r="M112" s="8">
        <f t="shared" ref="M112:R112" si="72">M113+M114+M115</f>
        <v>6144.63</v>
      </c>
      <c r="N112" s="8">
        <f t="shared" si="72"/>
        <v>3651132.14</v>
      </c>
      <c r="O112" s="8">
        <f t="shared" si="72"/>
        <v>0</v>
      </c>
      <c r="P112" s="8">
        <f t="shared" si="72"/>
        <v>0</v>
      </c>
      <c r="Q112" s="8">
        <f t="shared" si="72"/>
        <v>0</v>
      </c>
      <c r="R112" s="8">
        <f t="shared" si="72"/>
        <v>0</v>
      </c>
      <c r="S112" s="19" t="s">
        <v>5</v>
      </c>
      <c r="T112" s="16" t="s">
        <v>5</v>
      </c>
      <c r="U112" s="16" t="s">
        <v>5</v>
      </c>
      <c r="V112" s="16" t="s">
        <v>5</v>
      </c>
      <c r="W112" s="16" t="s">
        <v>5</v>
      </c>
      <c r="X112" s="16" t="s">
        <v>5</v>
      </c>
      <c r="Y112" s="16" t="s">
        <v>5</v>
      </c>
      <c r="Z112" s="16" t="s">
        <v>5</v>
      </c>
      <c r="AA112" s="16" t="s">
        <v>5</v>
      </c>
      <c r="AB112" s="16" t="s">
        <v>5</v>
      </c>
      <c r="AC112" s="16" t="s">
        <v>5</v>
      </c>
    </row>
    <row r="113" spans="1:29" ht="33.75" customHeight="1" x14ac:dyDescent="0.25">
      <c r="A113" s="17"/>
      <c r="B113" s="20"/>
      <c r="C113" s="17"/>
      <c r="D113" s="17"/>
      <c r="E113" s="20"/>
      <c r="F113" s="23"/>
      <c r="G113" s="23"/>
      <c r="H113" s="20"/>
      <c r="I113" s="10" t="s">
        <v>29</v>
      </c>
      <c r="J113" s="8">
        <f t="shared" si="70"/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20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</row>
    <row r="114" spans="1:29" ht="33.75" customHeight="1" x14ac:dyDescent="0.25">
      <c r="A114" s="17"/>
      <c r="B114" s="20"/>
      <c r="C114" s="17"/>
      <c r="D114" s="17"/>
      <c r="E114" s="20"/>
      <c r="F114" s="23"/>
      <c r="G114" s="23"/>
      <c r="H114" s="20"/>
      <c r="I114" s="10" t="s">
        <v>30</v>
      </c>
      <c r="J114" s="8">
        <f t="shared" si="70"/>
        <v>6144.63</v>
      </c>
      <c r="K114" s="8">
        <v>0</v>
      </c>
      <c r="L114" s="8">
        <v>0</v>
      </c>
      <c r="M114" s="8">
        <v>6144.63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20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</row>
    <row r="115" spans="1:29" ht="33.75" customHeight="1" x14ac:dyDescent="0.25">
      <c r="A115" s="18"/>
      <c r="B115" s="21"/>
      <c r="C115" s="18"/>
      <c r="D115" s="18"/>
      <c r="E115" s="21"/>
      <c r="F115" s="24"/>
      <c r="G115" s="24"/>
      <c r="H115" s="21"/>
      <c r="I115" s="10" t="s">
        <v>4</v>
      </c>
      <c r="J115" s="8">
        <f t="shared" si="70"/>
        <v>3651132.14</v>
      </c>
      <c r="K115" s="8">
        <v>0</v>
      </c>
      <c r="L115" s="8">
        <v>0</v>
      </c>
      <c r="M115" s="8">
        <v>0</v>
      </c>
      <c r="N115" s="8">
        <v>3651132.14</v>
      </c>
      <c r="O115" s="8">
        <v>0</v>
      </c>
      <c r="P115" s="8">
        <v>0</v>
      </c>
      <c r="Q115" s="8">
        <v>0</v>
      </c>
      <c r="R115" s="8">
        <v>0</v>
      </c>
      <c r="S115" s="21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</row>
    <row r="116" spans="1:29" ht="33.75" customHeight="1" x14ac:dyDescent="0.25">
      <c r="A116" s="16" t="s">
        <v>107</v>
      </c>
      <c r="B116" s="19" t="s">
        <v>114</v>
      </c>
      <c r="C116" s="16">
        <v>2021</v>
      </c>
      <c r="D116" s="16">
        <v>2025</v>
      </c>
      <c r="E116" s="19" t="s">
        <v>5</v>
      </c>
      <c r="F116" s="22" t="s">
        <v>5</v>
      </c>
      <c r="G116" s="22" t="s">
        <v>5</v>
      </c>
      <c r="H116" s="19" t="s">
        <v>5</v>
      </c>
      <c r="I116" s="10" t="s">
        <v>3</v>
      </c>
      <c r="J116" s="8">
        <f t="shared" si="70"/>
        <v>500000</v>
      </c>
      <c r="K116" s="8">
        <f>K117+K118+K119</f>
        <v>0</v>
      </c>
      <c r="L116" s="8">
        <f>L117+L118+L119</f>
        <v>0</v>
      </c>
      <c r="M116" s="8">
        <f t="shared" ref="M116:R116" si="73">M117+M118+M119</f>
        <v>0</v>
      </c>
      <c r="N116" s="8">
        <f t="shared" si="73"/>
        <v>500000</v>
      </c>
      <c r="O116" s="8">
        <f t="shared" si="73"/>
        <v>0</v>
      </c>
      <c r="P116" s="8">
        <f t="shared" si="73"/>
        <v>0</v>
      </c>
      <c r="Q116" s="8">
        <f t="shared" si="73"/>
        <v>0</v>
      </c>
      <c r="R116" s="8">
        <f t="shared" si="73"/>
        <v>0</v>
      </c>
      <c r="S116" s="19" t="s">
        <v>5</v>
      </c>
      <c r="T116" s="16" t="s">
        <v>5</v>
      </c>
      <c r="U116" s="16" t="s">
        <v>5</v>
      </c>
      <c r="V116" s="16" t="s">
        <v>5</v>
      </c>
      <c r="W116" s="16" t="s">
        <v>5</v>
      </c>
      <c r="X116" s="16" t="s">
        <v>5</v>
      </c>
      <c r="Y116" s="16" t="s">
        <v>5</v>
      </c>
      <c r="Z116" s="16" t="s">
        <v>5</v>
      </c>
      <c r="AA116" s="16" t="s">
        <v>5</v>
      </c>
      <c r="AB116" s="16" t="s">
        <v>5</v>
      </c>
      <c r="AC116" s="16" t="s">
        <v>5</v>
      </c>
    </row>
    <row r="117" spans="1:29" ht="33.75" customHeight="1" x14ac:dyDescent="0.25">
      <c r="A117" s="17"/>
      <c r="B117" s="20"/>
      <c r="C117" s="17"/>
      <c r="D117" s="17"/>
      <c r="E117" s="20"/>
      <c r="F117" s="23"/>
      <c r="G117" s="23"/>
      <c r="H117" s="20"/>
      <c r="I117" s="10" t="s">
        <v>29</v>
      </c>
      <c r="J117" s="8">
        <f t="shared" si="70"/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20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</row>
    <row r="118" spans="1:29" ht="33.75" customHeight="1" x14ac:dyDescent="0.25">
      <c r="A118" s="17"/>
      <c r="B118" s="20"/>
      <c r="C118" s="17"/>
      <c r="D118" s="17"/>
      <c r="E118" s="20"/>
      <c r="F118" s="23"/>
      <c r="G118" s="23"/>
      <c r="H118" s="20"/>
      <c r="I118" s="10" t="s">
        <v>30</v>
      </c>
      <c r="J118" s="8">
        <f t="shared" si="70"/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20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</row>
    <row r="119" spans="1:29" ht="33.75" customHeight="1" x14ac:dyDescent="0.25">
      <c r="A119" s="18"/>
      <c r="B119" s="21"/>
      <c r="C119" s="18"/>
      <c r="D119" s="18"/>
      <c r="E119" s="21"/>
      <c r="F119" s="24"/>
      <c r="G119" s="24"/>
      <c r="H119" s="21"/>
      <c r="I119" s="10" t="s">
        <v>4</v>
      </c>
      <c r="J119" s="8">
        <f t="shared" si="70"/>
        <v>500000</v>
      </c>
      <c r="K119" s="8">
        <v>0</v>
      </c>
      <c r="L119" s="8">
        <v>0</v>
      </c>
      <c r="M119" s="8">
        <v>0</v>
      </c>
      <c r="N119" s="8">
        <v>500000</v>
      </c>
      <c r="O119" s="8">
        <v>0</v>
      </c>
      <c r="P119" s="8">
        <v>0</v>
      </c>
      <c r="Q119" s="8">
        <v>0</v>
      </c>
      <c r="R119" s="8">
        <v>0</v>
      </c>
      <c r="S119" s="21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</row>
    <row r="120" spans="1:29" ht="33.75" customHeight="1" x14ac:dyDescent="0.25">
      <c r="A120" s="16" t="s">
        <v>108</v>
      </c>
      <c r="B120" s="19" t="s">
        <v>115</v>
      </c>
      <c r="C120" s="16">
        <v>2021</v>
      </c>
      <c r="D120" s="16">
        <v>2025</v>
      </c>
      <c r="E120" s="19" t="s">
        <v>5</v>
      </c>
      <c r="F120" s="22" t="s">
        <v>5</v>
      </c>
      <c r="G120" s="22" t="s">
        <v>5</v>
      </c>
      <c r="H120" s="19" t="s">
        <v>5</v>
      </c>
      <c r="I120" s="10" t="s">
        <v>3</v>
      </c>
      <c r="J120" s="8">
        <f t="shared" si="70"/>
        <v>26797971.079999998</v>
      </c>
      <c r="K120" s="8">
        <f>K121+K122+K123</f>
        <v>0</v>
      </c>
      <c r="L120" s="8">
        <f>L121+L122+L123</f>
        <v>0</v>
      </c>
      <c r="M120" s="8">
        <f t="shared" ref="M120:R120" si="74">M121+M122+M123</f>
        <v>0</v>
      </c>
      <c r="N120" s="8">
        <f t="shared" si="74"/>
        <v>26797971.079999998</v>
      </c>
      <c r="O120" s="8">
        <f t="shared" si="74"/>
        <v>0</v>
      </c>
      <c r="P120" s="8">
        <f t="shared" si="74"/>
        <v>0</v>
      </c>
      <c r="Q120" s="8">
        <f t="shared" si="74"/>
        <v>0</v>
      </c>
      <c r="R120" s="8">
        <f t="shared" si="74"/>
        <v>0</v>
      </c>
      <c r="S120" s="19" t="s">
        <v>5</v>
      </c>
      <c r="T120" s="16" t="s">
        <v>5</v>
      </c>
      <c r="U120" s="16" t="s">
        <v>5</v>
      </c>
      <c r="V120" s="16" t="s">
        <v>5</v>
      </c>
      <c r="W120" s="16" t="s">
        <v>5</v>
      </c>
      <c r="X120" s="16" t="s">
        <v>5</v>
      </c>
      <c r="Y120" s="16" t="s">
        <v>5</v>
      </c>
      <c r="Z120" s="16" t="s">
        <v>5</v>
      </c>
      <c r="AA120" s="16" t="s">
        <v>5</v>
      </c>
      <c r="AB120" s="16" t="s">
        <v>5</v>
      </c>
      <c r="AC120" s="16" t="s">
        <v>5</v>
      </c>
    </row>
    <row r="121" spans="1:29" ht="33.75" customHeight="1" x14ac:dyDescent="0.25">
      <c r="A121" s="17"/>
      <c r="B121" s="20"/>
      <c r="C121" s="17"/>
      <c r="D121" s="17"/>
      <c r="E121" s="20"/>
      <c r="F121" s="23"/>
      <c r="G121" s="23"/>
      <c r="H121" s="20"/>
      <c r="I121" s="10" t="s">
        <v>29</v>
      </c>
      <c r="J121" s="8">
        <f t="shared" si="70"/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20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</row>
    <row r="122" spans="1:29" ht="33.75" customHeight="1" x14ac:dyDescent="0.25">
      <c r="A122" s="17"/>
      <c r="B122" s="20"/>
      <c r="C122" s="17"/>
      <c r="D122" s="17"/>
      <c r="E122" s="20"/>
      <c r="F122" s="23"/>
      <c r="G122" s="23"/>
      <c r="H122" s="20"/>
      <c r="I122" s="10" t="s">
        <v>30</v>
      </c>
      <c r="J122" s="8">
        <f t="shared" si="70"/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20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</row>
    <row r="123" spans="1:29" ht="33.75" customHeight="1" x14ac:dyDescent="0.25">
      <c r="A123" s="18"/>
      <c r="B123" s="21"/>
      <c r="C123" s="18"/>
      <c r="D123" s="18"/>
      <c r="E123" s="21"/>
      <c r="F123" s="24"/>
      <c r="G123" s="24"/>
      <c r="H123" s="21"/>
      <c r="I123" s="10" t="s">
        <v>4</v>
      </c>
      <c r="J123" s="8">
        <f t="shared" si="70"/>
        <v>26797971.079999998</v>
      </c>
      <c r="K123" s="8">
        <v>0</v>
      </c>
      <c r="L123" s="8">
        <v>0</v>
      </c>
      <c r="M123" s="8">
        <v>0</v>
      </c>
      <c r="N123" s="8">
        <v>26797971.079999998</v>
      </c>
      <c r="O123" s="8">
        <v>0</v>
      </c>
      <c r="P123" s="8">
        <v>0</v>
      </c>
      <c r="Q123" s="8">
        <v>0</v>
      </c>
      <c r="R123" s="8">
        <v>0</v>
      </c>
      <c r="S123" s="21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</row>
    <row r="124" spans="1:29" ht="33.75" customHeight="1" x14ac:dyDescent="0.25">
      <c r="A124" s="16" t="s">
        <v>109</v>
      </c>
      <c r="B124" s="19" t="s">
        <v>116</v>
      </c>
      <c r="C124" s="16">
        <v>2021</v>
      </c>
      <c r="D124" s="16">
        <v>2025</v>
      </c>
      <c r="E124" s="19" t="s">
        <v>14</v>
      </c>
      <c r="F124" s="22" t="s">
        <v>87</v>
      </c>
      <c r="G124" s="22" t="s">
        <v>68</v>
      </c>
      <c r="H124" s="19" t="s">
        <v>5</v>
      </c>
      <c r="I124" s="10" t="s">
        <v>3</v>
      </c>
      <c r="J124" s="8">
        <f t="shared" si="70"/>
        <v>756771.39</v>
      </c>
      <c r="K124" s="8">
        <f>K125+K126+K127</f>
        <v>0</v>
      </c>
      <c r="L124" s="8">
        <f>L125+L126+L127</f>
        <v>0</v>
      </c>
      <c r="M124" s="8">
        <f t="shared" ref="M124:R124" si="75">M125+M126+M127</f>
        <v>0</v>
      </c>
      <c r="N124" s="8">
        <f t="shared" si="75"/>
        <v>756771.39</v>
      </c>
      <c r="O124" s="8">
        <f t="shared" si="75"/>
        <v>0</v>
      </c>
      <c r="P124" s="8">
        <f t="shared" si="75"/>
        <v>0</v>
      </c>
      <c r="Q124" s="8">
        <f t="shared" si="75"/>
        <v>0</v>
      </c>
      <c r="R124" s="8">
        <f t="shared" si="75"/>
        <v>0</v>
      </c>
      <c r="S124" s="19" t="s">
        <v>5</v>
      </c>
      <c r="T124" s="16" t="s">
        <v>5</v>
      </c>
      <c r="U124" s="16" t="s">
        <v>5</v>
      </c>
      <c r="V124" s="16" t="s">
        <v>5</v>
      </c>
      <c r="W124" s="16" t="s">
        <v>5</v>
      </c>
      <c r="X124" s="16" t="s">
        <v>5</v>
      </c>
      <c r="Y124" s="16" t="s">
        <v>5</v>
      </c>
      <c r="Z124" s="16" t="s">
        <v>5</v>
      </c>
      <c r="AA124" s="16" t="s">
        <v>5</v>
      </c>
      <c r="AB124" s="16" t="s">
        <v>5</v>
      </c>
      <c r="AC124" s="16" t="s">
        <v>5</v>
      </c>
    </row>
    <row r="125" spans="1:29" ht="33.75" customHeight="1" x14ac:dyDescent="0.25">
      <c r="A125" s="17"/>
      <c r="B125" s="20"/>
      <c r="C125" s="17"/>
      <c r="D125" s="17"/>
      <c r="E125" s="20"/>
      <c r="F125" s="23"/>
      <c r="G125" s="23"/>
      <c r="H125" s="20"/>
      <c r="I125" s="10" t="s">
        <v>29</v>
      </c>
      <c r="J125" s="8">
        <f t="shared" si="70"/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20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</row>
    <row r="126" spans="1:29" ht="33.75" customHeight="1" x14ac:dyDescent="0.25">
      <c r="A126" s="17"/>
      <c r="B126" s="20"/>
      <c r="C126" s="17"/>
      <c r="D126" s="17"/>
      <c r="E126" s="20"/>
      <c r="F126" s="23"/>
      <c r="G126" s="23"/>
      <c r="H126" s="20"/>
      <c r="I126" s="10" t="s">
        <v>30</v>
      </c>
      <c r="J126" s="8">
        <f t="shared" si="70"/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20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</row>
    <row r="127" spans="1:29" ht="33.75" customHeight="1" x14ac:dyDescent="0.25">
      <c r="A127" s="18"/>
      <c r="B127" s="21"/>
      <c r="C127" s="18"/>
      <c r="D127" s="18"/>
      <c r="E127" s="21"/>
      <c r="F127" s="24"/>
      <c r="G127" s="24"/>
      <c r="H127" s="21"/>
      <c r="I127" s="10" t="s">
        <v>4</v>
      </c>
      <c r="J127" s="8">
        <f t="shared" si="70"/>
        <v>756771.39</v>
      </c>
      <c r="K127" s="8">
        <v>0</v>
      </c>
      <c r="L127" s="8">
        <v>0</v>
      </c>
      <c r="M127" s="8">
        <v>0</v>
      </c>
      <c r="N127" s="8">
        <v>756771.39</v>
      </c>
      <c r="O127" s="8">
        <v>0</v>
      </c>
      <c r="P127" s="8">
        <v>0</v>
      </c>
      <c r="Q127" s="8">
        <v>0</v>
      </c>
      <c r="R127" s="8">
        <v>0</v>
      </c>
      <c r="S127" s="21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</row>
    <row r="128" spans="1:29" ht="33.75" customHeight="1" x14ac:dyDescent="0.25">
      <c r="A128" s="16" t="s">
        <v>110</v>
      </c>
      <c r="B128" s="19" t="s">
        <v>117</v>
      </c>
      <c r="C128" s="16">
        <v>2021</v>
      </c>
      <c r="D128" s="16">
        <v>2025</v>
      </c>
      <c r="E128" s="19" t="s">
        <v>6</v>
      </c>
      <c r="F128" s="22" t="s">
        <v>64</v>
      </c>
      <c r="G128" s="22" t="s">
        <v>120</v>
      </c>
      <c r="H128" s="19" t="s">
        <v>5</v>
      </c>
      <c r="I128" s="10" t="s">
        <v>3</v>
      </c>
      <c r="J128" s="8">
        <f t="shared" si="70"/>
        <v>0</v>
      </c>
      <c r="K128" s="8">
        <f>K129+K130+K131</f>
        <v>0</v>
      </c>
      <c r="L128" s="8">
        <f>L129+L130+L131</f>
        <v>0</v>
      </c>
      <c r="M128" s="8">
        <f t="shared" ref="M128" si="76">M129+M130+M131</f>
        <v>0</v>
      </c>
      <c r="N128" s="8">
        <v>0</v>
      </c>
      <c r="O128" s="8">
        <f>O129+O130+O131</f>
        <v>0</v>
      </c>
      <c r="P128" s="8">
        <f>P129+P130+P131</f>
        <v>0</v>
      </c>
      <c r="Q128" s="8">
        <f>Q129+Q130+Q131</f>
        <v>0</v>
      </c>
      <c r="R128" s="8">
        <f>R129+R130+R131</f>
        <v>0</v>
      </c>
      <c r="S128" s="19" t="s">
        <v>5</v>
      </c>
      <c r="T128" s="16" t="s">
        <v>5</v>
      </c>
      <c r="U128" s="16" t="s">
        <v>5</v>
      </c>
      <c r="V128" s="16" t="s">
        <v>5</v>
      </c>
      <c r="W128" s="16" t="s">
        <v>5</v>
      </c>
      <c r="X128" s="16" t="s">
        <v>5</v>
      </c>
      <c r="Y128" s="16" t="s">
        <v>5</v>
      </c>
      <c r="Z128" s="16" t="s">
        <v>5</v>
      </c>
      <c r="AA128" s="16" t="s">
        <v>5</v>
      </c>
      <c r="AB128" s="16" t="s">
        <v>5</v>
      </c>
      <c r="AC128" s="16" t="s">
        <v>5</v>
      </c>
    </row>
    <row r="129" spans="1:29" ht="33.75" customHeight="1" x14ac:dyDescent="0.25">
      <c r="A129" s="17"/>
      <c r="B129" s="20"/>
      <c r="C129" s="17"/>
      <c r="D129" s="17"/>
      <c r="E129" s="20"/>
      <c r="F129" s="23"/>
      <c r="G129" s="23"/>
      <c r="H129" s="20"/>
      <c r="I129" s="10" t="s">
        <v>29</v>
      </c>
      <c r="J129" s="8">
        <f t="shared" si="70"/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20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</row>
    <row r="130" spans="1:29" ht="33.75" customHeight="1" x14ac:dyDescent="0.25">
      <c r="A130" s="17"/>
      <c r="B130" s="20"/>
      <c r="C130" s="17"/>
      <c r="D130" s="17"/>
      <c r="E130" s="20"/>
      <c r="F130" s="23"/>
      <c r="G130" s="23"/>
      <c r="H130" s="20"/>
      <c r="I130" s="10" t="s">
        <v>30</v>
      </c>
      <c r="J130" s="8">
        <f t="shared" si="70"/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20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</row>
    <row r="131" spans="1:29" ht="87" customHeight="1" x14ac:dyDescent="0.25">
      <c r="A131" s="18"/>
      <c r="B131" s="21"/>
      <c r="C131" s="18"/>
      <c r="D131" s="18"/>
      <c r="E131" s="21"/>
      <c r="F131" s="24"/>
      <c r="G131" s="24"/>
      <c r="H131" s="21"/>
      <c r="I131" s="10" t="s">
        <v>4</v>
      </c>
      <c r="J131" s="8">
        <f t="shared" si="70"/>
        <v>217900.58</v>
      </c>
      <c r="K131" s="8">
        <v>0</v>
      </c>
      <c r="L131" s="8">
        <v>0</v>
      </c>
      <c r="M131" s="8">
        <v>0</v>
      </c>
      <c r="N131" s="8">
        <v>217900.58</v>
      </c>
      <c r="O131" s="8">
        <v>0</v>
      </c>
      <c r="P131" s="8">
        <v>0</v>
      </c>
      <c r="Q131" s="8">
        <v>0</v>
      </c>
      <c r="R131" s="8">
        <v>0</v>
      </c>
      <c r="S131" s="21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</row>
    <row r="132" spans="1:29" ht="33.75" customHeight="1" x14ac:dyDescent="0.25">
      <c r="A132" s="16" t="s">
        <v>111</v>
      </c>
      <c r="B132" s="19" t="s">
        <v>118</v>
      </c>
      <c r="C132" s="16">
        <v>2021</v>
      </c>
      <c r="D132" s="16">
        <v>2025</v>
      </c>
      <c r="E132" s="19" t="s">
        <v>6</v>
      </c>
      <c r="F132" s="22" t="s">
        <v>5</v>
      </c>
      <c r="G132" s="22" t="s">
        <v>5</v>
      </c>
      <c r="H132" s="19" t="s">
        <v>5</v>
      </c>
      <c r="I132" s="10" t="s">
        <v>3</v>
      </c>
      <c r="J132" s="8">
        <f t="shared" si="70"/>
        <v>1008637.78</v>
      </c>
      <c r="K132" s="8">
        <f>K133+K134+K135</f>
        <v>0</v>
      </c>
      <c r="L132" s="8">
        <f>L133+L134+L135</f>
        <v>0</v>
      </c>
      <c r="M132" s="8">
        <f t="shared" ref="M132:R132" si="77">M133+M134+M135</f>
        <v>0</v>
      </c>
      <c r="N132" s="8">
        <f t="shared" si="77"/>
        <v>1008637.78</v>
      </c>
      <c r="O132" s="8">
        <f t="shared" si="77"/>
        <v>0</v>
      </c>
      <c r="P132" s="8">
        <f t="shared" si="77"/>
        <v>0</v>
      </c>
      <c r="Q132" s="8">
        <f t="shared" si="77"/>
        <v>0</v>
      </c>
      <c r="R132" s="8">
        <f t="shared" si="77"/>
        <v>0</v>
      </c>
      <c r="S132" s="19" t="s">
        <v>5</v>
      </c>
      <c r="T132" s="16" t="s">
        <v>5</v>
      </c>
      <c r="U132" s="16" t="s">
        <v>5</v>
      </c>
      <c r="V132" s="16" t="s">
        <v>5</v>
      </c>
      <c r="W132" s="16" t="s">
        <v>5</v>
      </c>
      <c r="X132" s="16" t="s">
        <v>5</v>
      </c>
      <c r="Y132" s="16" t="s">
        <v>5</v>
      </c>
      <c r="Z132" s="16" t="s">
        <v>5</v>
      </c>
      <c r="AA132" s="16" t="s">
        <v>5</v>
      </c>
      <c r="AB132" s="16" t="s">
        <v>5</v>
      </c>
      <c r="AC132" s="16" t="s">
        <v>5</v>
      </c>
    </row>
    <row r="133" spans="1:29" ht="33.75" customHeight="1" x14ac:dyDescent="0.25">
      <c r="A133" s="17"/>
      <c r="B133" s="20"/>
      <c r="C133" s="17"/>
      <c r="D133" s="17"/>
      <c r="E133" s="20"/>
      <c r="F133" s="23"/>
      <c r="G133" s="23"/>
      <c r="H133" s="20"/>
      <c r="I133" s="10" t="s">
        <v>29</v>
      </c>
      <c r="J133" s="8">
        <f t="shared" si="70"/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20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</row>
    <row r="134" spans="1:29" ht="33.75" customHeight="1" x14ac:dyDescent="0.25">
      <c r="A134" s="17"/>
      <c r="B134" s="20"/>
      <c r="C134" s="17"/>
      <c r="D134" s="17"/>
      <c r="E134" s="20"/>
      <c r="F134" s="23"/>
      <c r="G134" s="23"/>
      <c r="H134" s="20"/>
      <c r="I134" s="10" t="s">
        <v>30</v>
      </c>
      <c r="J134" s="8">
        <f t="shared" si="70"/>
        <v>1008637.78</v>
      </c>
      <c r="K134" s="8">
        <v>0</v>
      </c>
      <c r="L134" s="8">
        <v>0</v>
      </c>
      <c r="M134" s="8">
        <v>0</v>
      </c>
      <c r="N134" s="8">
        <v>1008637.78</v>
      </c>
      <c r="O134" s="8">
        <v>0</v>
      </c>
      <c r="P134" s="8">
        <v>0</v>
      </c>
      <c r="Q134" s="8">
        <v>0</v>
      </c>
      <c r="R134" s="8">
        <v>0</v>
      </c>
      <c r="S134" s="20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</row>
    <row r="135" spans="1:29" ht="240.75" customHeight="1" x14ac:dyDescent="0.25">
      <c r="A135" s="18"/>
      <c r="B135" s="21"/>
      <c r="C135" s="18"/>
      <c r="D135" s="18"/>
      <c r="E135" s="21"/>
      <c r="F135" s="24"/>
      <c r="G135" s="24"/>
      <c r="H135" s="21"/>
      <c r="I135" s="10" t="s">
        <v>4</v>
      </c>
      <c r="J135" s="8">
        <f t="shared" si="70"/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21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</row>
    <row r="136" spans="1:29" ht="33.75" customHeight="1" x14ac:dyDescent="0.25">
      <c r="A136" s="16" t="s">
        <v>113</v>
      </c>
      <c r="B136" s="19" t="s">
        <v>119</v>
      </c>
      <c r="C136" s="16">
        <v>2021</v>
      </c>
      <c r="D136" s="16">
        <v>2025</v>
      </c>
      <c r="E136" s="19" t="s">
        <v>14</v>
      </c>
      <c r="F136" s="22" t="s">
        <v>87</v>
      </c>
      <c r="G136" s="22" t="s">
        <v>68</v>
      </c>
      <c r="H136" s="19" t="s">
        <v>5</v>
      </c>
      <c r="I136" s="10" t="s">
        <v>3</v>
      </c>
      <c r="J136" s="8">
        <f t="shared" si="67"/>
        <v>446150.68</v>
      </c>
      <c r="K136" s="8">
        <f>K137+K138+K139</f>
        <v>0</v>
      </c>
      <c r="L136" s="8">
        <f>L137+L138+L139</f>
        <v>0</v>
      </c>
      <c r="M136" s="8">
        <f t="shared" ref="M136:R136" si="78">M137+M138+M139</f>
        <v>0</v>
      </c>
      <c r="N136" s="8">
        <f t="shared" si="78"/>
        <v>446150.68</v>
      </c>
      <c r="O136" s="8">
        <f t="shared" si="78"/>
        <v>0</v>
      </c>
      <c r="P136" s="8">
        <f t="shared" si="78"/>
        <v>0</v>
      </c>
      <c r="Q136" s="8">
        <f t="shared" si="78"/>
        <v>0</v>
      </c>
      <c r="R136" s="8">
        <f t="shared" si="78"/>
        <v>0</v>
      </c>
      <c r="S136" s="19" t="s">
        <v>5</v>
      </c>
      <c r="T136" s="16" t="s">
        <v>5</v>
      </c>
      <c r="U136" s="16" t="s">
        <v>5</v>
      </c>
      <c r="V136" s="16" t="s">
        <v>5</v>
      </c>
      <c r="W136" s="16" t="s">
        <v>5</v>
      </c>
      <c r="X136" s="16" t="s">
        <v>5</v>
      </c>
      <c r="Y136" s="16" t="s">
        <v>5</v>
      </c>
      <c r="Z136" s="16" t="s">
        <v>5</v>
      </c>
      <c r="AA136" s="16" t="s">
        <v>5</v>
      </c>
      <c r="AB136" s="16" t="s">
        <v>5</v>
      </c>
      <c r="AC136" s="16" t="s">
        <v>5</v>
      </c>
    </row>
    <row r="137" spans="1:29" ht="33.75" customHeight="1" x14ac:dyDescent="0.25">
      <c r="A137" s="17"/>
      <c r="B137" s="20"/>
      <c r="C137" s="17"/>
      <c r="D137" s="17"/>
      <c r="E137" s="20"/>
      <c r="F137" s="23"/>
      <c r="G137" s="23"/>
      <c r="H137" s="20"/>
      <c r="I137" s="10" t="s">
        <v>29</v>
      </c>
      <c r="J137" s="8">
        <f t="shared" si="67"/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20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</row>
    <row r="138" spans="1:29" ht="33.75" customHeight="1" x14ac:dyDescent="0.25">
      <c r="A138" s="17"/>
      <c r="B138" s="20"/>
      <c r="C138" s="17"/>
      <c r="D138" s="17"/>
      <c r="E138" s="20"/>
      <c r="F138" s="23"/>
      <c r="G138" s="23"/>
      <c r="H138" s="20"/>
      <c r="I138" s="10" t="s">
        <v>30</v>
      </c>
      <c r="J138" s="8">
        <f t="shared" si="67"/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20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</row>
    <row r="139" spans="1:29" ht="33.75" customHeight="1" x14ac:dyDescent="0.25">
      <c r="A139" s="18"/>
      <c r="B139" s="21"/>
      <c r="C139" s="18"/>
      <c r="D139" s="18"/>
      <c r="E139" s="21"/>
      <c r="F139" s="24"/>
      <c r="G139" s="24"/>
      <c r="H139" s="21"/>
      <c r="I139" s="10" t="s">
        <v>4</v>
      </c>
      <c r="J139" s="8">
        <f t="shared" si="67"/>
        <v>446150.68</v>
      </c>
      <c r="K139" s="8">
        <v>0</v>
      </c>
      <c r="L139" s="8">
        <v>0</v>
      </c>
      <c r="M139" s="8">
        <v>0</v>
      </c>
      <c r="N139" s="8">
        <v>446150.68</v>
      </c>
      <c r="O139" s="8">
        <v>0</v>
      </c>
      <c r="P139" s="8">
        <v>0</v>
      </c>
      <c r="Q139" s="8">
        <v>0</v>
      </c>
      <c r="R139" s="8">
        <v>0</v>
      </c>
      <c r="S139" s="21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</row>
    <row r="140" spans="1:29" x14ac:dyDescent="0.25">
      <c r="A140" s="41" t="s">
        <v>13</v>
      </c>
      <c r="B140" s="42"/>
      <c r="C140" s="25">
        <v>2020</v>
      </c>
      <c r="D140" s="25">
        <v>2025</v>
      </c>
      <c r="E140" s="19" t="s">
        <v>5</v>
      </c>
      <c r="F140" s="19" t="s">
        <v>5</v>
      </c>
      <c r="G140" s="19" t="s">
        <v>5</v>
      </c>
      <c r="H140" s="19" t="s">
        <v>5</v>
      </c>
      <c r="I140" s="7" t="s">
        <v>3</v>
      </c>
      <c r="J140" s="8">
        <f t="shared" si="31"/>
        <v>861287944.56000006</v>
      </c>
      <c r="K140" s="11">
        <f>K141+K142+K143</f>
        <v>131622590.25999999</v>
      </c>
      <c r="L140" s="11">
        <f t="shared" ref="L140:R140" si="79">L141+L142+L143</f>
        <v>149929482.19</v>
      </c>
      <c r="M140" s="11">
        <f t="shared" si="79"/>
        <v>170872045.13999999</v>
      </c>
      <c r="N140" s="11">
        <f t="shared" si="79"/>
        <v>193451194.32999998</v>
      </c>
      <c r="O140" s="11">
        <f t="shared" si="79"/>
        <v>107768816.32000001</v>
      </c>
      <c r="P140" s="11">
        <f t="shared" ref="P140:Q140" si="80">P141+P142+P143</f>
        <v>107643816.32000001</v>
      </c>
      <c r="Q140" s="11">
        <f t="shared" si="80"/>
        <v>0</v>
      </c>
      <c r="R140" s="11">
        <f t="shared" si="79"/>
        <v>0</v>
      </c>
      <c r="S140" s="16" t="s">
        <v>5</v>
      </c>
      <c r="T140" s="16" t="s">
        <v>5</v>
      </c>
      <c r="U140" s="16" t="s">
        <v>5</v>
      </c>
      <c r="V140" s="16" t="s">
        <v>5</v>
      </c>
      <c r="W140" s="16" t="s">
        <v>5</v>
      </c>
      <c r="X140" s="16" t="s">
        <v>5</v>
      </c>
      <c r="Y140" s="16" t="s">
        <v>5</v>
      </c>
      <c r="Z140" s="16" t="s">
        <v>5</v>
      </c>
      <c r="AA140" s="16" t="s">
        <v>5</v>
      </c>
      <c r="AB140" s="16" t="s">
        <v>5</v>
      </c>
      <c r="AC140" s="16" t="s">
        <v>5</v>
      </c>
    </row>
    <row r="141" spans="1:29" s="14" customFormat="1" ht="33" customHeight="1" x14ac:dyDescent="0.25">
      <c r="A141" s="43"/>
      <c r="B141" s="44"/>
      <c r="C141" s="25"/>
      <c r="D141" s="25"/>
      <c r="E141" s="20"/>
      <c r="F141" s="20"/>
      <c r="G141" s="20"/>
      <c r="H141" s="20"/>
      <c r="I141" s="10" t="s">
        <v>29</v>
      </c>
      <c r="J141" s="8">
        <f t="shared" si="31"/>
        <v>693036.0199999999</v>
      </c>
      <c r="K141" s="11">
        <f t="shared" ref="K141:R143" si="81">K17+K22+K27+K32+K37</f>
        <v>0</v>
      </c>
      <c r="L141" s="11">
        <f t="shared" si="81"/>
        <v>616372.01</v>
      </c>
      <c r="M141" s="11">
        <f t="shared" si="81"/>
        <v>76591.69</v>
      </c>
      <c r="N141" s="11">
        <f t="shared" si="81"/>
        <v>72.319999999999993</v>
      </c>
      <c r="O141" s="11">
        <f t="shared" si="81"/>
        <v>0</v>
      </c>
      <c r="P141" s="11">
        <f t="shared" ref="P141:Q141" si="82">P17+P22+P27+P32+P37</f>
        <v>0</v>
      </c>
      <c r="Q141" s="11">
        <f t="shared" si="82"/>
        <v>0</v>
      </c>
      <c r="R141" s="11">
        <f t="shared" si="81"/>
        <v>0</v>
      </c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</row>
    <row r="142" spans="1:29" s="14" customFormat="1" ht="33" customHeight="1" x14ac:dyDescent="0.25">
      <c r="A142" s="43"/>
      <c r="B142" s="44"/>
      <c r="C142" s="25"/>
      <c r="D142" s="25"/>
      <c r="E142" s="20"/>
      <c r="F142" s="20"/>
      <c r="G142" s="20"/>
      <c r="H142" s="20"/>
      <c r="I142" s="10" t="s">
        <v>30</v>
      </c>
      <c r="J142" s="8">
        <f t="shared" si="31"/>
        <v>305438344.22999996</v>
      </c>
      <c r="K142" s="11">
        <f t="shared" si="81"/>
        <v>53840327.259999998</v>
      </c>
      <c r="L142" s="11">
        <f t="shared" si="81"/>
        <v>54554193.009999998</v>
      </c>
      <c r="M142" s="11">
        <f t="shared" si="81"/>
        <v>56243974.399999999</v>
      </c>
      <c r="N142" s="11">
        <f t="shared" si="81"/>
        <v>60107943.780000001</v>
      </c>
      <c r="O142" s="11">
        <f t="shared" si="81"/>
        <v>40345952.890000001</v>
      </c>
      <c r="P142" s="11">
        <f t="shared" ref="P142:Q142" si="83">P18+P23+P28+P33+P38</f>
        <v>40345952.890000001</v>
      </c>
      <c r="Q142" s="11">
        <f t="shared" si="83"/>
        <v>0</v>
      </c>
      <c r="R142" s="11">
        <f t="shared" si="81"/>
        <v>0</v>
      </c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</row>
    <row r="143" spans="1:29" ht="31.5" customHeight="1" x14ac:dyDescent="0.25">
      <c r="A143" s="45"/>
      <c r="B143" s="46"/>
      <c r="C143" s="25"/>
      <c r="D143" s="25"/>
      <c r="E143" s="21"/>
      <c r="F143" s="21"/>
      <c r="G143" s="21"/>
      <c r="H143" s="21"/>
      <c r="I143" s="10" t="s">
        <v>4</v>
      </c>
      <c r="J143" s="8">
        <f t="shared" si="31"/>
        <v>555156564.31000006</v>
      </c>
      <c r="K143" s="11">
        <f t="shared" si="81"/>
        <v>77782263</v>
      </c>
      <c r="L143" s="11">
        <f t="shared" si="81"/>
        <v>94758917.170000002</v>
      </c>
      <c r="M143" s="11">
        <f t="shared" si="81"/>
        <v>114551479.04999998</v>
      </c>
      <c r="N143" s="11">
        <f t="shared" si="81"/>
        <v>133343178.22999999</v>
      </c>
      <c r="O143" s="11">
        <f t="shared" si="81"/>
        <v>67422863.430000007</v>
      </c>
      <c r="P143" s="11">
        <f t="shared" ref="P143:Q143" si="84">P19+P24+P29+P34+P39</f>
        <v>67297863.430000007</v>
      </c>
      <c r="Q143" s="11">
        <f t="shared" si="84"/>
        <v>0</v>
      </c>
      <c r="R143" s="11">
        <f t="shared" si="81"/>
        <v>0</v>
      </c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</row>
    <row r="145" spans="12:14" x14ac:dyDescent="0.25">
      <c r="N145" s="15"/>
    </row>
    <row r="146" spans="12:14" x14ac:dyDescent="0.25">
      <c r="M146" s="15"/>
      <c r="N146" s="15"/>
    </row>
    <row r="147" spans="12:14" x14ac:dyDescent="0.25">
      <c r="N147" s="15"/>
    </row>
    <row r="148" spans="12:14" x14ac:dyDescent="0.25">
      <c r="N148" s="15"/>
    </row>
    <row r="149" spans="12:14" x14ac:dyDescent="0.25">
      <c r="L149" s="15"/>
      <c r="M149" s="15"/>
      <c r="N149" s="15"/>
    </row>
    <row r="151" spans="12:14" x14ac:dyDescent="0.25">
      <c r="L151" s="15"/>
    </row>
    <row r="153" spans="12:14" x14ac:dyDescent="0.25">
      <c r="L153" s="15"/>
    </row>
    <row r="165" spans="2:2" x14ac:dyDescent="0.25">
      <c r="B165" s="1" t="s">
        <v>18</v>
      </c>
    </row>
  </sheetData>
  <mergeCells count="602">
    <mergeCell ref="Z76:Z79"/>
    <mergeCell ref="AC76:AC79"/>
    <mergeCell ref="A76:A79"/>
    <mergeCell ref="B76:B79"/>
    <mergeCell ref="C76:C79"/>
    <mergeCell ref="D76:D79"/>
    <mergeCell ref="E76:E79"/>
    <mergeCell ref="F76:F79"/>
    <mergeCell ref="G76:G79"/>
    <mergeCell ref="H76:H79"/>
    <mergeCell ref="S76:S79"/>
    <mergeCell ref="T76:T79"/>
    <mergeCell ref="U76:U79"/>
    <mergeCell ref="V76:V79"/>
    <mergeCell ref="W76:W79"/>
    <mergeCell ref="X76:X79"/>
    <mergeCell ref="Y76:Y79"/>
    <mergeCell ref="AC96:AC99"/>
    <mergeCell ref="A92:A95"/>
    <mergeCell ref="B92:B95"/>
    <mergeCell ref="C92:C95"/>
    <mergeCell ref="D92:D95"/>
    <mergeCell ref="E92:E95"/>
    <mergeCell ref="F92:F95"/>
    <mergeCell ref="G92:G95"/>
    <mergeCell ref="H92:H95"/>
    <mergeCell ref="A96:A99"/>
    <mergeCell ref="B96:B99"/>
    <mergeCell ref="C96:C99"/>
    <mergeCell ref="D96:D99"/>
    <mergeCell ref="E96:E99"/>
    <mergeCell ref="F96:F99"/>
    <mergeCell ref="G96:G99"/>
    <mergeCell ref="H96:H99"/>
    <mergeCell ref="S96:S99"/>
    <mergeCell ref="T96:T99"/>
    <mergeCell ref="U96:U99"/>
    <mergeCell ref="V96:V99"/>
    <mergeCell ref="W96:W99"/>
    <mergeCell ref="AB96:AB99"/>
    <mergeCell ref="Y96:Y99"/>
    <mergeCell ref="A136:A139"/>
    <mergeCell ref="B136:B139"/>
    <mergeCell ref="C136:C139"/>
    <mergeCell ref="D136:D139"/>
    <mergeCell ref="E136:E139"/>
    <mergeCell ref="F136:F139"/>
    <mergeCell ref="G136:G139"/>
    <mergeCell ref="H136:H139"/>
    <mergeCell ref="S136:S139"/>
    <mergeCell ref="V1:AC1"/>
    <mergeCell ref="F140:F143"/>
    <mergeCell ref="G140:G143"/>
    <mergeCell ref="H140:H143"/>
    <mergeCell ref="X31:X34"/>
    <mergeCell ref="U140:U143"/>
    <mergeCell ref="V140:V143"/>
    <mergeCell ref="T36:T39"/>
    <mergeCell ref="U36:U39"/>
    <mergeCell ref="V36:V39"/>
    <mergeCell ref="U44:U47"/>
    <mergeCell ref="V44:V47"/>
    <mergeCell ref="F44:F47"/>
    <mergeCell ref="G44:G47"/>
    <mergeCell ref="H44:H47"/>
    <mergeCell ref="X44:X47"/>
    <mergeCell ref="W44:W47"/>
    <mergeCell ref="H56:H59"/>
    <mergeCell ref="G56:G59"/>
    <mergeCell ref="F56:F59"/>
    <mergeCell ref="T136:T139"/>
    <mergeCell ref="U136:U139"/>
    <mergeCell ref="V136:V139"/>
    <mergeCell ref="AC136:AC139"/>
    <mergeCell ref="AC140:AC143"/>
    <mergeCell ref="W140:W143"/>
    <mergeCell ref="X140:X143"/>
    <mergeCell ref="Y140:Y143"/>
    <mergeCell ref="Z140:Z143"/>
    <mergeCell ref="W36:W39"/>
    <mergeCell ref="AC40:AC43"/>
    <mergeCell ref="X48:X51"/>
    <mergeCell ref="Z48:Z51"/>
    <mergeCell ref="AC48:AC51"/>
    <mergeCell ref="W48:W51"/>
    <mergeCell ref="Y44:Y47"/>
    <mergeCell ref="Z44:Z47"/>
    <mergeCell ref="AC44:AC47"/>
    <mergeCell ref="AC60:AC63"/>
    <mergeCell ref="Z60:Z63"/>
    <mergeCell ref="Y60:Y63"/>
    <mergeCell ref="AC68:AC71"/>
    <mergeCell ref="Z68:Z71"/>
    <mergeCell ref="Y68:Y71"/>
    <mergeCell ref="Z136:Z139"/>
    <mergeCell ref="Y136:Y139"/>
    <mergeCell ref="X136:X139"/>
    <mergeCell ref="W136:W139"/>
    <mergeCell ref="D31:D34"/>
    <mergeCell ref="E31:E34"/>
    <mergeCell ref="S31:S34"/>
    <mergeCell ref="T31:T34"/>
    <mergeCell ref="A35:AC35"/>
    <mergeCell ref="Z31:Z34"/>
    <mergeCell ref="A31:A34"/>
    <mergeCell ref="E40:E43"/>
    <mergeCell ref="S40:S43"/>
    <mergeCell ref="T40:T43"/>
    <mergeCell ref="U40:U43"/>
    <mergeCell ref="V40:V43"/>
    <mergeCell ref="W40:W43"/>
    <mergeCell ref="X40:X43"/>
    <mergeCell ref="Y40:Y43"/>
    <mergeCell ref="Z40:Z43"/>
    <mergeCell ref="F40:F43"/>
    <mergeCell ref="G40:G43"/>
    <mergeCell ref="H40:H43"/>
    <mergeCell ref="S36:S39"/>
    <mergeCell ref="B31:B34"/>
    <mergeCell ref="AC31:AC34"/>
    <mergeCell ref="Y31:Y34"/>
    <mergeCell ref="W31:W34"/>
    <mergeCell ref="V26:V29"/>
    <mergeCell ref="X21:X24"/>
    <mergeCell ref="Y21:Y24"/>
    <mergeCell ref="Z21:Z24"/>
    <mergeCell ref="B21:B24"/>
    <mergeCell ref="A21:A24"/>
    <mergeCell ref="G16:G19"/>
    <mergeCell ref="H16:H19"/>
    <mergeCell ref="X26:X29"/>
    <mergeCell ref="Y26:Y29"/>
    <mergeCell ref="Z26:Z29"/>
    <mergeCell ref="G21:G24"/>
    <mergeCell ref="H21:H24"/>
    <mergeCell ref="S21:S24"/>
    <mergeCell ref="T21:T24"/>
    <mergeCell ref="W16:W19"/>
    <mergeCell ref="W26:W29"/>
    <mergeCell ref="H26:H29"/>
    <mergeCell ref="G26:G29"/>
    <mergeCell ref="F26:F29"/>
    <mergeCell ref="T10:T12"/>
    <mergeCell ref="S10:S12"/>
    <mergeCell ref="K11:R11"/>
    <mergeCell ref="U31:U34"/>
    <mergeCell ref="V31:V34"/>
    <mergeCell ref="V16:V19"/>
    <mergeCell ref="U21:U24"/>
    <mergeCell ref="V21:V24"/>
    <mergeCell ref="A20:AC20"/>
    <mergeCell ref="A16:A19"/>
    <mergeCell ref="B16:B19"/>
    <mergeCell ref="C16:C19"/>
    <mergeCell ref="V11:AC11"/>
    <mergeCell ref="J11:J12"/>
    <mergeCell ref="I11:I12"/>
    <mergeCell ref="E21:E24"/>
    <mergeCell ref="D21:D24"/>
    <mergeCell ref="C21:C24"/>
    <mergeCell ref="C26:C29"/>
    <mergeCell ref="D26:D29"/>
    <mergeCell ref="E26:E29"/>
    <mergeCell ref="A25:AC25"/>
    <mergeCell ref="S26:S29"/>
    <mergeCell ref="T26:T29"/>
    <mergeCell ref="A140:B143"/>
    <mergeCell ref="S140:S143"/>
    <mergeCell ref="T140:T143"/>
    <mergeCell ref="C31:C34"/>
    <mergeCell ref="X36:X39"/>
    <mergeCell ref="Y36:Y39"/>
    <mergeCell ref="Z36:Z39"/>
    <mergeCell ref="AC36:AC39"/>
    <mergeCell ref="A40:A43"/>
    <mergeCell ref="B40:B43"/>
    <mergeCell ref="C40:C43"/>
    <mergeCell ref="D40:D43"/>
    <mergeCell ref="A36:A39"/>
    <mergeCell ref="B36:B39"/>
    <mergeCell ref="C36:C39"/>
    <mergeCell ref="D36:D39"/>
    <mergeCell ref="Y48:Y51"/>
    <mergeCell ref="G36:G39"/>
    <mergeCell ref="F36:F39"/>
    <mergeCell ref="H36:H39"/>
    <mergeCell ref="C140:C143"/>
    <mergeCell ref="D140:D143"/>
    <mergeCell ref="E140:E143"/>
    <mergeCell ref="A44:A47"/>
    <mergeCell ref="V2:AC5"/>
    <mergeCell ref="A7:AC7"/>
    <mergeCell ref="S9:AC9"/>
    <mergeCell ref="E9:E12"/>
    <mergeCell ref="C9:D11"/>
    <mergeCell ref="B9:B12"/>
    <mergeCell ref="A9:A12"/>
    <mergeCell ref="X16:X19"/>
    <mergeCell ref="Y16:Y19"/>
    <mergeCell ref="Z16:Z19"/>
    <mergeCell ref="AC16:AC19"/>
    <mergeCell ref="D16:D19"/>
    <mergeCell ref="E16:E19"/>
    <mergeCell ref="S16:S19"/>
    <mergeCell ref="A6:AC6"/>
    <mergeCell ref="U11:U12"/>
    <mergeCell ref="A14:AC14"/>
    <mergeCell ref="A15:AC15"/>
    <mergeCell ref="T16:T19"/>
    <mergeCell ref="U16:U19"/>
    <mergeCell ref="U10:AC10"/>
    <mergeCell ref="F9:R10"/>
    <mergeCell ref="F11:H11"/>
    <mergeCell ref="F16:F19"/>
    <mergeCell ref="A48:A51"/>
    <mergeCell ref="B48:B51"/>
    <mergeCell ref="C48:C51"/>
    <mergeCell ref="D48:D51"/>
    <mergeCell ref="E48:E51"/>
    <mergeCell ref="S48:S51"/>
    <mergeCell ref="T48:T51"/>
    <mergeCell ref="U48:U51"/>
    <mergeCell ref="V48:V51"/>
    <mergeCell ref="F48:F51"/>
    <mergeCell ref="G48:G51"/>
    <mergeCell ref="H48:H51"/>
    <mergeCell ref="F31:F34"/>
    <mergeCell ref="G31:G34"/>
    <mergeCell ref="H31:H34"/>
    <mergeCell ref="A56:A59"/>
    <mergeCell ref="AC56:AC59"/>
    <mergeCell ref="Z56:Z59"/>
    <mergeCell ref="Y56:Y59"/>
    <mergeCell ref="X56:X59"/>
    <mergeCell ref="W56:W59"/>
    <mergeCell ref="V56:V59"/>
    <mergeCell ref="U56:U59"/>
    <mergeCell ref="T56:T59"/>
    <mergeCell ref="S56:S59"/>
    <mergeCell ref="E56:E59"/>
    <mergeCell ref="D56:D59"/>
    <mergeCell ref="C56:C59"/>
    <mergeCell ref="B56:B59"/>
    <mergeCell ref="AA56:AA59"/>
    <mergeCell ref="E52:E55"/>
    <mergeCell ref="D52:D55"/>
    <mergeCell ref="C52:C55"/>
    <mergeCell ref="B52:B55"/>
    <mergeCell ref="A52:A55"/>
    <mergeCell ref="AC52:AC55"/>
    <mergeCell ref="Z52:Z55"/>
    <mergeCell ref="AC64:AC67"/>
    <mergeCell ref="Z64:Z67"/>
    <mergeCell ref="Y64:Y67"/>
    <mergeCell ref="X64:X67"/>
    <mergeCell ref="W64:W67"/>
    <mergeCell ref="V64:V67"/>
    <mergeCell ref="U64:U67"/>
    <mergeCell ref="T64:T67"/>
    <mergeCell ref="AA60:AA63"/>
    <mergeCell ref="AA64:AA67"/>
    <mergeCell ref="H52:H55"/>
    <mergeCell ref="G52:G55"/>
    <mergeCell ref="F52:F55"/>
    <mergeCell ref="Y52:Y55"/>
    <mergeCell ref="X52:X55"/>
    <mergeCell ref="W52:W55"/>
    <mergeCell ref="V52:V55"/>
    <mergeCell ref="U52:U55"/>
    <mergeCell ref="T52:T55"/>
    <mergeCell ref="S52:S55"/>
    <mergeCell ref="E68:E71"/>
    <mergeCell ref="D68:D71"/>
    <mergeCell ref="C68:C71"/>
    <mergeCell ref="B68:B71"/>
    <mergeCell ref="A68:A71"/>
    <mergeCell ref="E60:E63"/>
    <mergeCell ref="D60:D63"/>
    <mergeCell ref="C60:C63"/>
    <mergeCell ref="B60:B63"/>
    <mergeCell ref="A60:A63"/>
    <mergeCell ref="E64:E67"/>
    <mergeCell ref="D64:D67"/>
    <mergeCell ref="C64:C67"/>
    <mergeCell ref="B64:B67"/>
    <mergeCell ref="A64:A67"/>
    <mergeCell ref="H68:H71"/>
    <mergeCell ref="G68:G71"/>
    <mergeCell ref="F68:F71"/>
    <mergeCell ref="H64:H67"/>
    <mergeCell ref="G64:G67"/>
    <mergeCell ref="F64:F67"/>
    <mergeCell ref="H60:H63"/>
    <mergeCell ref="G60:G63"/>
    <mergeCell ref="F60:F63"/>
    <mergeCell ref="X68:X71"/>
    <mergeCell ref="W68:W71"/>
    <mergeCell ref="V68:V71"/>
    <mergeCell ref="U68:U71"/>
    <mergeCell ref="T68:T71"/>
    <mergeCell ref="S68:S71"/>
    <mergeCell ref="W60:W63"/>
    <mergeCell ref="V60:V63"/>
    <mergeCell ref="U60:U63"/>
    <mergeCell ref="X60:X63"/>
    <mergeCell ref="S60:S63"/>
    <mergeCell ref="T60:T63"/>
    <mergeCell ref="S64:S67"/>
    <mergeCell ref="A80:A83"/>
    <mergeCell ref="B80:B83"/>
    <mergeCell ref="H80:H83"/>
    <mergeCell ref="G80:G83"/>
    <mergeCell ref="F80:F83"/>
    <mergeCell ref="E80:E83"/>
    <mergeCell ref="D80:D83"/>
    <mergeCell ref="C80:C83"/>
    <mergeCell ref="AC80:AC83"/>
    <mergeCell ref="Z80:Z83"/>
    <mergeCell ref="Y80:Y83"/>
    <mergeCell ref="X80:X83"/>
    <mergeCell ref="W80:W83"/>
    <mergeCell ref="V80:V83"/>
    <mergeCell ref="U80:U83"/>
    <mergeCell ref="T80:T83"/>
    <mergeCell ref="S80:S83"/>
    <mergeCell ref="F84:F87"/>
    <mergeCell ref="E84:E87"/>
    <mergeCell ref="D84:D87"/>
    <mergeCell ref="C84:C87"/>
    <mergeCell ref="B84:B87"/>
    <mergeCell ref="A84:A87"/>
    <mergeCell ref="AC84:AC87"/>
    <mergeCell ref="Z84:Z87"/>
    <mergeCell ref="Y84:Y87"/>
    <mergeCell ref="X84:X87"/>
    <mergeCell ref="W84:W87"/>
    <mergeCell ref="V84:V87"/>
    <mergeCell ref="U84:U87"/>
    <mergeCell ref="T84:T87"/>
    <mergeCell ref="S84:S87"/>
    <mergeCell ref="H84:H87"/>
    <mergeCell ref="G84:G87"/>
    <mergeCell ref="AB84:AB87"/>
    <mergeCell ref="Z88:Z91"/>
    <mergeCell ref="AC88:AC91"/>
    <mergeCell ref="A88:A91"/>
    <mergeCell ref="B88:B91"/>
    <mergeCell ref="C88:C91"/>
    <mergeCell ref="D88:D91"/>
    <mergeCell ref="E88:E91"/>
    <mergeCell ref="F88:F91"/>
    <mergeCell ref="G88:G91"/>
    <mergeCell ref="H88:H91"/>
    <mergeCell ref="S88:S91"/>
    <mergeCell ref="AB88:AB91"/>
    <mergeCell ref="T88:T91"/>
    <mergeCell ref="U88:U91"/>
    <mergeCell ref="V88:V91"/>
    <mergeCell ref="W88:W91"/>
    <mergeCell ref="X88:X91"/>
    <mergeCell ref="Y88:Y91"/>
    <mergeCell ref="Z72:Z75"/>
    <mergeCell ref="AC72:AC75"/>
    <mergeCell ref="A72:A75"/>
    <mergeCell ref="B72:B75"/>
    <mergeCell ref="C72:C75"/>
    <mergeCell ref="D72:D75"/>
    <mergeCell ref="E72:E75"/>
    <mergeCell ref="F72:F75"/>
    <mergeCell ref="G72:G75"/>
    <mergeCell ref="H72:H75"/>
    <mergeCell ref="S72:S75"/>
    <mergeCell ref="T72:T75"/>
    <mergeCell ref="U72:U75"/>
    <mergeCell ref="V72:V75"/>
    <mergeCell ref="W72:W75"/>
    <mergeCell ref="X72:X75"/>
    <mergeCell ref="Y72:Y75"/>
    <mergeCell ref="A104:A107"/>
    <mergeCell ref="B104:B107"/>
    <mergeCell ref="C104:C107"/>
    <mergeCell ref="D104:D107"/>
    <mergeCell ref="E104:E107"/>
    <mergeCell ref="F104:F107"/>
    <mergeCell ref="G104:G107"/>
    <mergeCell ref="H104:H107"/>
    <mergeCell ref="S104:S107"/>
    <mergeCell ref="A100:A103"/>
    <mergeCell ref="B100:B103"/>
    <mergeCell ref="C100:C103"/>
    <mergeCell ref="D100:D103"/>
    <mergeCell ref="E100:E103"/>
    <mergeCell ref="F100:F103"/>
    <mergeCell ref="G100:G103"/>
    <mergeCell ref="H100:H103"/>
    <mergeCell ref="S100:S103"/>
    <mergeCell ref="AC100:AC103"/>
    <mergeCell ref="T104:T107"/>
    <mergeCell ref="U104:U107"/>
    <mergeCell ref="V104:V107"/>
    <mergeCell ref="W104:W107"/>
    <mergeCell ref="X104:X107"/>
    <mergeCell ref="Y104:Y107"/>
    <mergeCell ref="Z104:Z107"/>
    <mergeCell ref="AC104:AC107"/>
    <mergeCell ref="T100:T103"/>
    <mergeCell ref="U100:U103"/>
    <mergeCell ref="V100:V103"/>
    <mergeCell ref="W100:W103"/>
    <mergeCell ref="X100:X103"/>
    <mergeCell ref="Y100:Y103"/>
    <mergeCell ref="Z100:Z103"/>
    <mergeCell ref="AA100:AA103"/>
    <mergeCell ref="AA104:AA107"/>
    <mergeCell ref="AB100:AB103"/>
    <mergeCell ref="AB104:AB107"/>
    <mergeCell ref="AA16:AA19"/>
    <mergeCell ref="AA21:AA24"/>
    <mergeCell ref="AA26:AA29"/>
    <mergeCell ref="AA31:AA34"/>
    <mergeCell ref="AA36:AA39"/>
    <mergeCell ref="AA40:AA43"/>
    <mergeCell ref="AA44:AA47"/>
    <mergeCell ref="AA48:AA51"/>
    <mergeCell ref="AA52:AA55"/>
    <mergeCell ref="A30:AC30"/>
    <mergeCell ref="A26:A29"/>
    <mergeCell ref="B26:B29"/>
    <mergeCell ref="AC26:AC29"/>
    <mergeCell ref="F21:F24"/>
    <mergeCell ref="B44:B47"/>
    <mergeCell ref="C44:C47"/>
    <mergeCell ref="D44:D47"/>
    <mergeCell ref="E44:E47"/>
    <mergeCell ref="S44:S47"/>
    <mergeCell ref="T44:T47"/>
    <mergeCell ref="E36:E39"/>
    <mergeCell ref="AC21:AC24"/>
    <mergeCell ref="U26:U29"/>
    <mergeCell ref="W21:W24"/>
    <mergeCell ref="AA68:AA71"/>
    <mergeCell ref="AA72:AA75"/>
    <mergeCell ref="AA76:AA79"/>
    <mergeCell ref="AA80:AA83"/>
    <mergeCell ref="AA84:AA87"/>
    <mergeCell ref="AA88:AA91"/>
    <mergeCell ref="AA96:AA99"/>
    <mergeCell ref="AA140:AA143"/>
    <mergeCell ref="AB16:AB19"/>
    <mergeCell ref="AB21:AB24"/>
    <mergeCell ref="AB26:AB29"/>
    <mergeCell ref="AB31:AB34"/>
    <mergeCell ref="AB36:AB39"/>
    <mergeCell ref="AB40:AB43"/>
    <mergeCell ref="AB44:AB47"/>
    <mergeCell ref="AB48:AB51"/>
    <mergeCell ref="AB52:AB55"/>
    <mergeCell ref="AB56:AB59"/>
    <mergeCell ref="AB60:AB63"/>
    <mergeCell ref="AB64:AB67"/>
    <mergeCell ref="AB68:AB71"/>
    <mergeCell ref="AB72:AB75"/>
    <mergeCell ref="AB76:AB79"/>
    <mergeCell ref="AB80:AB83"/>
    <mergeCell ref="AB136:AB139"/>
    <mergeCell ref="AB140:AB143"/>
    <mergeCell ref="X108:X111"/>
    <mergeCell ref="Y108:Y111"/>
    <mergeCell ref="Z108:Z111"/>
    <mergeCell ref="AA108:AA111"/>
    <mergeCell ref="AB108:AB111"/>
    <mergeCell ref="X116:X119"/>
    <mergeCell ref="Y116:Y119"/>
    <mergeCell ref="Z116:Z119"/>
    <mergeCell ref="AA116:AA119"/>
    <mergeCell ref="AB116:AB119"/>
    <mergeCell ref="X124:X127"/>
    <mergeCell ref="Y124:Y127"/>
    <mergeCell ref="Z124:Z127"/>
    <mergeCell ref="AA124:AA127"/>
    <mergeCell ref="AB124:AB127"/>
    <mergeCell ref="AB128:AB131"/>
    <mergeCell ref="X96:X99"/>
    <mergeCell ref="AA136:AA139"/>
    <mergeCell ref="Z96:Z99"/>
    <mergeCell ref="A108:A111"/>
    <mergeCell ref="B108:B111"/>
    <mergeCell ref="C108:C111"/>
    <mergeCell ref="D108:D111"/>
    <mergeCell ref="E108:E111"/>
    <mergeCell ref="F108:F111"/>
    <mergeCell ref="G108:G111"/>
    <mergeCell ref="H108:H111"/>
    <mergeCell ref="S108:S111"/>
    <mergeCell ref="A116:A119"/>
    <mergeCell ref="B116:B119"/>
    <mergeCell ref="C116:C119"/>
    <mergeCell ref="D116:D119"/>
    <mergeCell ref="E116:E119"/>
    <mergeCell ref="F116:F119"/>
    <mergeCell ref="G116:G119"/>
    <mergeCell ref="H116:H119"/>
    <mergeCell ref="S116:S119"/>
    <mergeCell ref="A124:A127"/>
    <mergeCell ref="B124:B127"/>
    <mergeCell ref="C124:C127"/>
    <mergeCell ref="AC108:AC111"/>
    <mergeCell ref="A112:A115"/>
    <mergeCell ref="B112:B115"/>
    <mergeCell ref="C112:C115"/>
    <mergeCell ref="D112:D115"/>
    <mergeCell ref="E112:E115"/>
    <mergeCell ref="F112:F115"/>
    <mergeCell ref="G112:G115"/>
    <mergeCell ref="H112:H115"/>
    <mergeCell ref="S112:S115"/>
    <mergeCell ref="T112:T115"/>
    <mergeCell ref="U112:U115"/>
    <mergeCell ref="V112:V115"/>
    <mergeCell ref="W112:W115"/>
    <mergeCell ref="X112:X115"/>
    <mergeCell ref="Y112:Y115"/>
    <mergeCell ref="Z112:Z115"/>
    <mergeCell ref="AA112:AA115"/>
    <mergeCell ref="AB112:AB115"/>
    <mergeCell ref="AC112:AC115"/>
    <mergeCell ref="T108:T111"/>
    <mergeCell ref="U108:U111"/>
    <mergeCell ref="V108:V111"/>
    <mergeCell ref="W108:W111"/>
    <mergeCell ref="AC116:AC119"/>
    <mergeCell ref="A120:A123"/>
    <mergeCell ref="B120:B123"/>
    <mergeCell ref="C120:C123"/>
    <mergeCell ref="D120:D123"/>
    <mergeCell ref="E120:E123"/>
    <mergeCell ref="F120:F123"/>
    <mergeCell ref="G120:G123"/>
    <mergeCell ref="H120:H123"/>
    <mergeCell ref="S120:S123"/>
    <mergeCell ref="T120:T123"/>
    <mergeCell ref="U120:U123"/>
    <mergeCell ref="V120:V123"/>
    <mergeCell ref="W120:W123"/>
    <mergeCell ref="X120:X123"/>
    <mergeCell ref="Y120:Y123"/>
    <mergeCell ref="Z120:Z123"/>
    <mergeCell ref="AA120:AA123"/>
    <mergeCell ref="AB120:AB123"/>
    <mergeCell ref="AC120:AC123"/>
    <mergeCell ref="T116:T119"/>
    <mergeCell ref="U116:U119"/>
    <mergeCell ref="V116:V119"/>
    <mergeCell ref="W116:W119"/>
    <mergeCell ref="D124:D127"/>
    <mergeCell ref="E124:E127"/>
    <mergeCell ref="F124:F127"/>
    <mergeCell ref="G124:G127"/>
    <mergeCell ref="H124:H127"/>
    <mergeCell ref="S124:S127"/>
    <mergeCell ref="AC124:AC127"/>
    <mergeCell ref="A128:A131"/>
    <mergeCell ref="B128:B131"/>
    <mergeCell ref="C128:C131"/>
    <mergeCell ref="D128:D131"/>
    <mergeCell ref="E128:E131"/>
    <mergeCell ref="F128:F131"/>
    <mergeCell ref="G128:G131"/>
    <mergeCell ref="H128:H131"/>
    <mergeCell ref="S128:S131"/>
    <mergeCell ref="T128:T131"/>
    <mergeCell ref="U128:U131"/>
    <mergeCell ref="V128:V131"/>
    <mergeCell ref="W128:W131"/>
    <mergeCell ref="X128:X131"/>
    <mergeCell ref="Y128:Y131"/>
    <mergeCell ref="Z128:Z131"/>
    <mergeCell ref="AA128:AA131"/>
    <mergeCell ref="AC128:AC131"/>
    <mergeCell ref="T124:T127"/>
    <mergeCell ref="U124:U127"/>
    <mergeCell ref="V124:V127"/>
    <mergeCell ref="W124:W127"/>
    <mergeCell ref="A132:A135"/>
    <mergeCell ref="B132:B135"/>
    <mergeCell ref="C132:C135"/>
    <mergeCell ref="D132:D135"/>
    <mergeCell ref="E132:E135"/>
    <mergeCell ref="F132:F135"/>
    <mergeCell ref="G132:G135"/>
    <mergeCell ref="H132:H135"/>
    <mergeCell ref="S132:S135"/>
    <mergeCell ref="AC132:AC135"/>
    <mergeCell ref="T132:T135"/>
    <mergeCell ref="U132:U135"/>
    <mergeCell ref="V132:V135"/>
    <mergeCell ref="W132:W135"/>
    <mergeCell ref="X132:X135"/>
    <mergeCell ref="Y132:Y135"/>
    <mergeCell ref="Z132:Z135"/>
    <mergeCell ref="AA132:AA135"/>
    <mergeCell ref="AB132:AB135"/>
  </mergeCells>
  <pageMargins left="0.70866141732283472" right="0.70866141732283472" top="0.74803149606299213" bottom="0.74803149606299213" header="0.31496062992125984" footer="0.31496062992125984"/>
  <pageSetup paperSize="9" scale="3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2024-03-20T05:31:29Z</dcterms:modified>
</cp:coreProperties>
</file>