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95" yWindow="60" windowWidth="27810" windowHeight="132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Лист1!$8:$12</definedName>
    <definedName name="_xlnm.Print_Area" localSheetId="0">Лист1!$A$2:$AE$365</definedName>
  </definedNames>
  <calcPr calcId="145621"/>
</workbook>
</file>

<file path=xl/calcChain.xml><?xml version="1.0" encoding="utf-8"?>
<calcChain xmlns="http://schemas.openxmlformats.org/spreadsheetml/2006/main">
  <c r="L281" i="1" l="1"/>
  <c r="M281" i="1"/>
  <c r="N281" i="1"/>
  <c r="L280" i="1"/>
  <c r="M280" i="1"/>
  <c r="N280" i="1"/>
  <c r="K280" i="1"/>
  <c r="K281" i="1"/>
  <c r="L279" i="1"/>
  <c r="M279" i="1"/>
  <c r="N279" i="1"/>
  <c r="K279" i="1"/>
  <c r="O280" i="1" l="1"/>
  <c r="O281" i="1"/>
  <c r="O279" i="1"/>
  <c r="J309" i="1"/>
  <c r="J308" i="1"/>
  <c r="J307" i="1"/>
  <c r="R306" i="1"/>
  <c r="Q306" i="1"/>
  <c r="P306" i="1"/>
  <c r="O306" i="1"/>
  <c r="N306" i="1"/>
  <c r="M306" i="1"/>
  <c r="L306" i="1"/>
  <c r="K306" i="1"/>
  <c r="J306" i="1" s="1"/>
  <c r="N222" i="1" l="1"/>
  <c r="N223" i="1"/>
  <c r="N244" i="1"/>
  <c r="N240" i="1"/>
  <c r="N236" i="1"/>
  <c r="N232" i="1"/>
  <c r="N228" i="1"/>
  <c r="N252" i="1" l="1"/>
  <c r="N121" i="1" l="1"/>
  <c r="N122" i="1"/>
  <c r="R281" i="1" l="1"/>
  <c r="Q281" i="1"/>
  <c r="P281" i="1"/>
  <c r="P280" i="1"/>
  <c r="Q280" i="1"/>
  <c r="R280" i="1"/>
  <c r="P279" i="1"/>
  <c r="Q279" i="1"/>
  <c r="R279" i="1"/>
  <c r="J305" i="1"/>
  <c r="J304" i="1"/>
  <c r="J303" i="1"/>
  <c r="R302" i="1"/>
  <c r="Q302" i="1"/>
  <c r="P302" i="1"/>
  <c r="O302" i="1"/>
  <c r="N302" i="1"/>
  <c r="M302" i="1"/>
  <c r="L302" i="1"/>
  <c r="K302" i="1"/>
  <c r="J301" i="1"/>
  <c r="J300" i="1"/>
  <c r="J299" i="1"/>
  <c r="R298" i="1"/>
  <c r="Q298" i="1"/>
  <c r="P298" i="1"/>
  <c r="O298" i="1"/>
  <c r="N298" i="1"/>
  <c r="M298" i="1"/>
  <c r="L298" i="1"/>
  <c r="K298" i="1"/>
  <c r="J302" i="1" l="1"/>
  <c r="J298" i="1"/>
  <c r="L342" i="1"/>
  <c r="L343" i="1"/>
  <c r="L344" i="1"/>
  <c r="K343" i="1"/>
  <c r="K344" i="1"/>
  <c r="K342" i="1"/>
  <c r="J339" i="1"/>
  <c r="J338" i="1"/>
  <c r="J337" i="1"/>
  <c r="R336" i="1"/>
  <c r="Q336" i="1"/>
  <c r="P336" i="1"/>
  <c r="O336" i="1"/>
  <c r="N336" i="1"/>
  <c r="M336" i="1"/>
  <c r="L336" i="1"/>
  <c r="K336" i="1"/>
  <c r="J335" i="1"/>
  <c r="J334" i="1"/>
  <c r="J333" i="1"/>
  <c r="R332" i="1"/>
  <c r="Q332" i="1"/>
  <c r="P332" i="1"/>
  <c r="O332" i="1"/>
  <c r="N332" i="1"/>
  <c r="M332" i="1"/>
  <c r="L332" i="1"/>
  <c r="K332" i="1"/>
  <c r="R331" i="1"/>
  <c r="Q331" i="1"/>
  <c r="Q327" i="1" s="1"/>
  <c r="P331" i="1"/>
  <c r="O331" i="1"/>
  <c r="N331" i="1"/>
  <c r="M331" i="1"/>
  <c r="L331" i="1"/>
  <c r="K331" i="1"/>
  <c r="R330" i="1"/>
  <c r="Q330" i="1"/>
  <c r="Q326" i="1" s="1"/>
  <c r="P330" i="1"/>
  <c r="P326" i="1" s="1"/>
  <c r="O330" i="1"/>
  <c r="N330" i="1"/>
  <c r="M330" i="1"/>
  <c r="L330" i="1"/>
  <c r="K330" i="1"/>
  <c r="K328" i="1" s="1"/>
  <c r="R329" i="1"/>
  <c r="R325" i="1" s="1"/>
  <c r="Q329" i="1"/>
  <c r="P329" i="1"/>
  <c r="O329" i="1"/>
  <c r="O325" i="1" s="1"/>
  <c r="N329" i="1"/>
  <c r="M329" i="1"/>
  <c r="M325" i="1" s="1"/>
  <c r="L329" i="1"/>
  <c r="O328" i="1"/>
  <c r="R327" i="1"/>
  <c r="O327" i="1"/>
  <c r="M327" i="1"/>
  <c r="R326" i="1"/>
  <c r="O326" i="1"/>
  <c r="L326" i="1"/>
  <c r="Q325" i="1"/>
  <c r="P325" i="1"/>
  <c r="L325" i="1"/>
  <c r="K325" i="1"/>
  <c r="P353" i="1"/>
  <c r="P349" i="1"/>
  <c r="P348" i="1"/>
  <c r="P344" i="1" s="1"/>
  <c r="P347" i="1"/>
  <c r="P343" i="1" s="1"/>
  <c r="P346" i="1"/>
  <c r="P345" i="1" s="1"/>
  <c r="P319" i="1"/>
  <c r="P318" i="1"/>
  <c r="P317" i="1"/>
  <c r="P316" i="1"/>
  <c r="P315" i="1" s="1"/>
  <c r="P310" i="1"/>
  <c r="P294" i="1"/>
  <c r="P290" i="1"/>
  <c r="P286" i="1"/>
  <c r="P282" i="1"/>
  <c r="P273" i="1"/>
  <c r="P268" i="1"/>
  <c r="P264" i="1"/>
  <c r="P260" i="1"/>
  <c r="P256" i="1"/>
  <c r="P252" i="1"/>
  <c r="P248" i="1"/>
  <c r="P244" i="1"/>
  <c r="P240" i="1"/>
  <c r="P236" i="1"/>
  <c r="P232" i="1"/>
  <c r="P228" i="1"/>
  <c r="P224" i="1"/>
  <c r="P223" i="1"/>
  <c r="P222" i="1"/>
  <c r="P221" i="1"/>
  <c r="P216" i="1"/>
  <c r="P213" i="1"/>
  <c r="P212" i="1" s="1"/>
  <c r="P188" i="1"/>
  <c r="P183" i="1"/>
  <c r="P182" i="1"/>
  <c r="P181" i="1"/>
  <c r="P180" i="1" s="1"/>
  <c r="P176" i="1"/>
  <c r="P172" i="1"/>
  <c r="P171" i="1"/>
  <c r="P170" i="1"/>
  <c r="P169" i="1"/>
  <c r="P164" i="1"/>
  <c r="P160" i="1"/>
  <c r="P152" i="1" s="1"/>
  <c r="P155" i="1"/>
  <c r="P148" i="1"/>
  <c r="P144" i="1"/>
  <c r="P143" i="1"/>
  <c r="P142" i="1"/>
  <c r="P141" i="1"/>
  <c r="P137" i="1" s="1"/>
  <c r="P131" i="1"/>
  <c r="P127" i="1"/>
  <c r="P123" i="1"/>
  <c r="P122" i="1"/>
  <c r="P120" i="1"/>
  <c r="P114" i="1"/>
  <c r="P110" i="1"/>
  <c r="P106" i="1"/>
  <c r="P102" i="1"/>
  <c r="P98" i="1"/>
  <c r="P94" i="1"/>
  <c r="P93" i="1"/>
  <c r="P92" i="1"/>
  <c r="P91" i="1"/>
  <c r="P18" i="1"/>
  <c r="P15" i="1"/>
  <c r="Q353" i="1"/>
  <c r="Q349" i="1"/>
  <c r="Q348" i="1"/>
  <c r="Q344" i="1" s="1"/>
  <c r="Q347" i="1"/>
  <c r="Q343" i="1" s="1"/>
  <c r="Q346" i="1"/>
  <c r="Q342" i="1" s="1"/>
  <c r="Q319" i="1"/>
  <c r="Q318" i="1"/>
  <c r="Q317" i="1"/>
  <c r="Q316" i="1"/>
  <c r="Q310" i="1"/>
  <c r="Q294" i="1"/>
  <c r="Q290" i="1"/>
  <c r="Q286" i="1"/>
  <c r="Q282" i="1"/>
  <c r="Q278" i="1"/>
  <c r="Q273" i="1"/>
  <c r="Q268" i="1"/>
  <c r="Q264" i="1"/>
  <c r="Q260" i="1"/>
  <c r="Q256" i="1"/>
  <c r="Q252" i="1"/>
  <c r="Q248" i="1"/>
  <c r="Q244" i="1"/>
  <c r="Q240" i="1"/>
  <c r="Q236" i="1"/>
  <c r="Q232" i="1"/>
  <c r="Q228" i="1"/>
  <c r="Q224" i="1"/>
  <c r="Q223" i="1"/>
  <c r="Q222" i="1"/>
  <c r="Q221" i="1"/>
  <c r="Q220" i="1" s="1"/>
  <c r="Q216" i="1"/>
  <c r="Q213" i="1"/>
  <c r="Q212" i="1" s="1"/>
  <c r="Q188" i="1"/>
  <c r="Q183" i="1"/>
  <c r="Q182" i="1"/>
  <c r="Q181" i="1"/>
  <c r="Q176" i="1"/>
  <c r="Q172" i="1"/>
  <c r="Q171" i="1"/>
  <c r="Q170" i="1"/>
  <c r="Q169" i="1"/>
  <c r="Q164" i="1"/>
  <c r="Q160" i="1"/>
  <c r="Q152" i="1" s="1"/>
  <c r="Q155" i="1"/>
  <c r="Q148" i="1"/>
  <c r="Q144" i="1"/>
  <c r="Q143" i="1"/>
  <c r="Q142" i="1"/>
  <c r="Q138" i="1" s="1"/>
  <c r="Q141" i="1"/>
  <c r="Q131" i="1"/>
  <c r="Q127" i="1"/>
  <c r="Q123" i="1"/>
  <c r="Q122" i="1"/>
  <c r="Q120" i="1"/>
  <c r="Q114" i="1"/>
  <c r="Q110" i="1"/>
  <c r="Q106" i="1"/>
  <c r="Q102" i="1"/>
  <c r="Q98" i="1"/>
  <c r="Q94" i="1"/>
  <c r="Q93" i="1"/>
  <c r="Q92" i="1"/>
  <c r="Q91" i="1"/>
  <c r="Q18" i="1"/>
  <c r="Q15" i="1"/>
  <c r="P139" i="1" l="1"/>
  <c r="Q119" i="1"/>
  <c r="Q140" i="1"/>
  <c r="Q168" i="1"/>
  <c r="P119" i="1"/>
  <c r="J331" i="1"/>
  <c r="J332" i="1"/>
  <c r="Q139" i="1"/>
  <c r="Q360" i="1" s="1"/>
  <c r="P140" i="1"/>
  <c r="P168" i="1"/>
  <c r="P220" i="1"/>
  <c r="Q341" i="1"/>
  <c r="K326" i="1"/>
  <c r="J329" i="1"/>
  <c r="R324" i="1"/>
  <c r="J336" i="1"/>
  <c r="O324" i="1"/>
  <c r="Q137" i="1"/>
  <c r="Q358" i="1" s="1"/>
  <c r="P138" i="1"/>
  <c r="P359" i="1" s="1"/>
  <c r="P342" i="1"/>
  <c r="P341" i="1" s="1"/>
  <c r="Q90" i="1"/>
  <c r="Q180" i="1"/>
  <c r="Q315" i="1"/>
  <c r="K327" i="1"/>
  <c r="K324" i="1" s="1"/>
  <c r="L328" i="1"/>
  <c r="P328" i="1"/>
  <c r="Q345" i="1"/>
  <c r="Q324" i="1"/>
  <c r="J330" i="1"/>
  <c r="P278" i="1"/>
  <c r="Q359" i="1"/>
  <c r="M328" i="1"/>
  <c r="Q328" i="1"/>
  <c r="R328" i="1"/>
  <c r="N328" i="1"/>
  <c r="N325" i="1"/>
  <c r="N324" i="1" s="1"/>
  <c r="M326" i="1"/>
  <c r="J326" i="1" s="1"/>
  <c r="L327" i="1"/>
  <c r="L324" i="1" s="1"/>
  <c r="P327" i="1"/>
  <c r="P324" i="1" s="1"/>
  <c r="P90" i="1"/>
  <c r="J267" i="1"/>
  <c r="J266" i="1"/>
  <c r="J265" i="1"/>
  <c r="R264" i="1"/>
  <c r="O264" i="1"/>
  <c r="N264" i="1"/>
  <c r="M264" i="1"/>
  <c r="L264" i="1"/>
  <c r="K264" i="1"/>
  <c r="J263" i="1"/>
  <c r="J262" i="1"/>
  <c r="J261" i="1"/>
  <c r="R260" i="1"/>
  <c r="O260" i="1"/>
  <c r="N260" i="1"/>
  <c r="M260" i="1"/>
  <c r="L260" i="1"/>
  <c r="K260" i="1"/>
  <c r="P136" i="1" l="1"/>
  <c r="P360" i="1"/>
  <c r="P358" i="1"/>
  <c r="Q136" i="1"/>
  <c r="J328" i="1"/>
  <c r="Q357" i="1"/>
  <c r="J327" i="1"/>
  <c r="J325" i="1"/>
  <c r="M324" i="1"/>
  <c r="J324" i="1" s="1"/>
  <c r="J264" i="1"/>
  <c r="J260" i="1"/>
  <c r="J259" i="1"/>
  <c r="J258" i="1"/>
  <c r="J257" i="1"/>
  <c r="R256" i="1"/>
  <c r="O256" i="1"/>
  <c r="N256" i="1"/>
  <c r="M256" i="1"/>
  <c r="L256" i="1"/>
  <c r="K256" i="1"/>
  <c r="P357" i="1" l="1"/>
  <c r="J256" i="1"/>
  <c r="N92" i="1"/>
  <c r="N93" i="1"/>
  <c r="N111" i="1"/>
  <c r="N91" i="1" s="1"/>
  <c r="L223" i="1" l="1"/>
  <c r="M223" i="1"/>
  <c r="O223" i="1"/>
  <c r="R223" i="1"/>
  <c r="L222" i="1"/>
  <c r="M222" i="1"/>
  <c r="O222" i="1"/>
  <c r="R222" i="1"/>
  <c r="L221" i="1"/>
  <c r="M221" i="1"/>
  <c r="N221" i="1"/>
  <c r="O221" i="1"/>
  <c r="R221" i="1"/>
  <c r="K222" i="1"/>
  <c r="K223" i="1"/>
  <c r="K221" i="1"/>
  <c r="J247" i="1"/>
  <c r="J246" i="1"/>
  <c r="J245" i="1"/>
  <c r="R244" i="1"/>
  <c r="O244" i="1"/>
  <c r="M244" i="1"/>
  <c r="L244" i="1"/>
  <c r="K244" i="1"/>
  <c r="J243" i="1"/>
  <c r="J242" i="1"/>
  <c r="J241" i="1"/>
  <c r="R240" i="1"/>
  <c r="O240" i="1"/>
  <c r="M240" i="1"/>
  <c r="L240" i="1"/>
  <c r="K240" i="1"/>
  <c r="J239" i="1"/>
  <c r="J238" i="1"/>
  <c r="J237" i="1"/>
  <c r="R236" i="1"/>
  <c r="O236" i="1"/>
  <c r="M236" i="1"/>
  <c r="L236" i="1"/>
  <c r="K236" i="1"/>
  <c r="J235" i="1"/>
  <c r="J234" i="1"/>
  <c r="J233" i="1"/>
  <c r="R232" i="1"/>
  <c r="O232" i="1"/>
  <c r="M232" i="1"/>
  <c r="L232" i="1"/>
  <c r="K232" i="1"/>
  <c r="J271" i="1"/>
  <c r="J270" i="1"/>
  <c r="J269" i="1"/>
  <c r="R268" i="1"/>
  <c r="O268" i="1"/>
  <c r="N268" i="1"/>
  <c r="M268" i="1"/>
  <c r="L268" i="1"/>
  <c r="K268" i="1"/>
  <c r="J244" i="1" l="1"/>
  <c r="J232" i="1"/>
  <c r="J236" i="1"/>
  <c r="J240" i="1"/>
  <c r="J268" i="1"/>
  <c r="M214" i="1"/>
  <c r="M215" i="1"/>
  <c r="M213" i="1"/>
  <c r="N213" i="1"/>
  <c r="O213" i="1"/>
  <c r="R213" i="1"/>
  <c r="M92" i="1" l="1"/>
  <c r="M93" i="1"/>
  <c r="L110" i="1"/>
  <c r="M110" i="1"/>
  <c r="N110" i="1"/>
  <c r="O110" i="1"/>
  <c r="R110" i="1"/>
  <c r="K110" i="1"/>
  <c r="J111" i="1"/>
  <c r="J112" i="1"/>
  <c r="J113" i="1"/>
  <c r="J110" i="1" l="1"/>
  <c r="J255" i="1" l="1"/>
  <c r="J254" i="1"/>
  <c r="J253" i="1"/>
  <c r="R252" i="1"/>
  <c r="O252" i="1"/>
  <c r="M252" i="1"/>
  <c r="L252" i="1"/>
  <c r="K252" i="1"/>
  <c r="J252" i="1" l="1"/>
  <c r="L164" i="1"/>
  <c r="M164" i="1"/>
  <c r="N164" i="1"/>
  <c r="O164" i="1"/>
  <c r="R164" i="1"/>
  <c r="K164" i="1"/>
  <c r="J165" i="1"/>
  <c r="J166" i="1"/>
  <c r="J167" i="1"/>
  <c r="M91" i="1" l="1"/>
  <c r="M346" i="1" l="1"/>
  <c r="M342" i="1" s="1"/>
  <c r="N346" i="1"/>
  <c r="N342" i="1" s="1"/>
  <c r="O346" i="1"/>
  <c r="O342" i="1" s="1"/>
  <c r="R346" i="1"/>
  <c r="R342" i="1" s="1"/>
  <c r="J251" i="1"/>
  <c r="J250" i="1"/>
  <c r="J249" i="1"/>
  <c r="R248" i="1"/>
  <c r="O248" i="1"/>
  <c r="N248" i="1"/>
  <c r="M248" i="1"/>
  <c r="L248" i="1"/>
  <c r="K248" i="1"/>
  <c r="J248" i="1" l="1"/>
  <c r="J297" i="1"/>
  <c r="J296" i="1"/>
  <c r="J295" i="1"/>
  <c r="R294" i="1"/>
  <c r="O294" i="1"/>
  <c r="N294" i="1"/>
  <c r="M294" i="1"/>
  <c r="L294" i="1"/>
  <c r="K294" i="1"/>
  <c r="J294" i="1" l="1"/>
  <c r="M220" i="1" l="1"/>
  <c r="L91" i="1" l="1"/>
  <c r="L214" i="1"/>
  <c r="L215" i="1"/>
  <c r="L154" i="1"/>
  <c r="L155" i="1"/>
  <c r="L153" i="1"/>
  <c r="L156" i="1"/>
  <c r="L142" i="1"/>
  <c r="L143" i="1"/>
  <c r="L213" i="1"/>
  <c r="L205" i="1" s="1"/>
  <c r="L194" i="1"/>
  <c r="L195" i="1"/>
  <c r="L193" i="1"/>
  <c r="L182" i="1"/>
  <c r="L183" i="1"/>
  <c r="L181" i="1"/>
  <c r="L170" i="1"/>
  <c r="L171" i="1"/>
  <c r="L169" i="1"/>
  <c r="L141" i="1"/>
  <c r="L137" i="1" l="1"/>
  <c r="L138" i="1"/>
  <c r="L139" i="1"/>
  <c r="L152" i="1"/>
  <c r="R46" i="1" l="1"/>
  <c r="O46" i="1" l="1"/>
  <c r="Q46" i="1"/>
  <c r="P46" i="1" s="1"/>
  <c r="J31" i="1"/>
  <c r="J30" i="1"/>
  <c r="J29" i="1"/>
  <c r="J28" i="1"/>
  <c r="N46" i="1" l="1"/>
  <c r="M46" i="1" s="1"/>
  <c r="L46" i="1" s="1"/>
  <c r="K46" i="1" s="1"/>
  <c r="J76" i="1"/>
  <c r="J75" i="1"/>
  <c r="J74" i="1"/>
  <c r="J73" i="1"/>
  <c r="J68" i="1"/>
  <c r="J67" i="1"/>
  <c r="J66" i="1"/>
  <c r="J65" i="1"/>
  <c r="J64" i="1"/>
  <c r="J63" i="1"/>
  <c r="J62" i="1"/>
  <c r="J61" i="1"/>
  <c r="J56" i="1"/>
  <c r="J55" i="1"/>
  <c r="J54" i="1"/>
  <c r="J53" i="1"/>
  <c r="J52" i="1"/>
  <c r="J51" i="1"/>
  <c r="J50" i="1"/>
  <c r="J49" i="1"/>
  <c r="J48" i="1"/>
  <c r="J47" i="1"/>
  <c r="J46" i="1"/>
  <c r="J22" i="1"/>
  <c r="J21" i="1"/>
  <c r="J20" i="1"/>
  <c r="J19" i="1"/>
  <c r="J45" i="1"/>
  <c r="J43" i="1"/>
  <c r="J41" i="1"/>
  <c r="J40" i="1"/>
  <c r="J35" i="1"/>
  <c r="J34" i="1"/>
  <c r="J33" i="1"/>
  <c r="J32" i="1"/>
  <c r="J39" i="1"/>
  <c r="J38" i="1"/>
  <c r="J37" i="1"/>
  <c r="J36" i="1"/>
  <c r="L228" i="1" l="1"/>
  <c r="M228" i="1"/>
  <c r="O228" i="1"/>
  <c r="R228" i="1"/>
  <c r="K228" i="1"/>
  <c r="J217" i="1"/>
  <c r="J218" i="1"/>
  <c r="J219" i="1"/>
  <c r="J225" i="1"/>
  <c r="J226" i="1"/>
  <c r="J227" i="1"/>
  <c r="J229" i="1"/>
  <c r="J230" i="1"/>
  <c r="J231" i="1"/>
  <c r="L224" i="1"/>
  <c r="M224" i="1"/>
  <c r="N224" i="1"/>
  <c r="O224" i="1"/>
  <c r="R224" i="1"/>
  <c r="K224" i="1"/>
  <c r="N220" i="1" l="1"/>
  <c r="L220" i="1"/>
  <c r="J228" i="1"/>
  <c r="O220" i="1"/>
  <c r="J223" i="1"/>
  <c r="J224" i="1"/>
  <c r="J221" i="1"/>
  <c r="J222" i="1"/>
  <c r="R220" i="1"/>
  <c r="K220" i="1"/>
  <c r="O91" i="1"/>
  <c r="R91" i="1"/>
  <c r="L92" i="1"/>
  <c r="O92" i="1"/>
  <c r="R92" i="1"/>
  <c r="J220" i="1" l="1"/>
  <c r="L310" i="1"/>
  <c r="M310" i="1"/>
  <c r="N310" i="1"/>
  <c r="O310" i="1"/>
  <c r="R310" i="1"/>
  <c r="K310" i="1"/>
  <c r="J311" i="1"/>
  <c r="J312" i="1"/>
  <c r="J313" i="1"/>
  <c r="J310" i="1" l="1"/>
  <c r="K216" i="1"/>
  <c r="L216" i="1"/>
  <c r="M216" i="1"/>
  <c r="N216" i="1"/>
  <c r="O216" i="1"/>
  <c r="R216" i="1"/>
  <c r="J216" i="1" l="1"/>
  <c r="K349" i="1"/>
  <c r="L160" i="1"/>
  <c r="M160" i="1"/>
  <c r="N160" i="1"/>
  <c r="O160" i="1"/>
  <c r="R160" i="1"/>
  <c r="K160" i="1"/>
  <c r="L353" i="1"/>
  <c r="M353" i="1"/>
  <c r="N353" i="1"/>
  <c r="O353" i="1"/>
  <c r="R353" i="1"/>
  <c r="K353" i="1"/>
  <c r="L349" i="1"/>
  <c r="M349" i="1"/>
  <c r="N349" i="1"/>
  <c r="O349" i="1"/>
  <c r="R349" i="1"/>
  <c r="M348" i="1"/>
  <c r="M344" i="1" s="1"/>
  <c r="N344" i="1"/>
  <c r="O344" i="1"/>
  <c r="R348" i="1"/>
  <c r="R344" i="1" s="1"/>
  <c r="M347" i="1"/>
  <c r="M343" i="1" s="1"/>
  <c r="N347" i="1"/>
  <c r="N343" i="1" s="1"/>
  <c r="O347" i="1"/>
  <c r="O343" i="1" s="1"/>
  <c r="R347" i="1"/>
  <c r="R343" i="1" s="1"/>
  <c r="J356" i="1"/>
  <c r="K345" i="1" l="1"/>
  <c r="R345" i="1"/>
  <c r="N345" i="1"/>
  <c r="O345" i="1"/>
  <c r="R341" i="1"/>
  <c r="N341" i="1"/>
  <c r="M345" i="1"/>
  <c r="M341" i="1"/>
  <c r="L345" i="1"/>
  <c r="J355" i="1"/>
  <c r="O341" i="1"/>
  <c r="L341" i="1"/>
  <c r="L290" i="1"/>
  <c r="M290" i="1"/>
  <c r="N290" i="1"/>
  <c r="O290" i="1"/>
  <c r="R290" i="1"/>
  <c r="K290" i="1"/>
  <c r="J291" i="1"/>
  <c r="J292" i="1"/>
  <c r="J293" i="1"/>
  <c r="J354" i="1" l="1"/>
  <c r="J290" i="1"/>
  <c r="J353" i="1" l="1"/>
  <c r="L318" i="1"/>
  <c r="M318" i="1"/>
  <c r="N318" i="1"/>
  <c r="O318" i="1"/>
  <c r="R318" i="1"/>
  <c r="L317" i="1"/>
  <c r="M317" i="1"/>
  <c r="N317" i="1"/>
  <c r="O317" i="1"/>
  <c r="R317" i="1"/>
  <c r="L316" i="1"/>
  <c r="M316" i="1"/>
  <c r="N316" i="1"/>
  <c r="O316" i="1"/>
  <c r="R316" i="1"/>
  <c r="K316" i="1"/>
  <c r="K317" i="1"/>
  <c r="K318" i="1"/>
  <c r="L319" i="1"/>
  <c r="M319" i="1"/>
  <c r="N319" i="1"/>
  <c r="O319" i="1"/>
  <c r="R319" i="1"/>
  <c r="K319" i="1"/>
  <c r="J320" i="1"/>
  <c r="J321" i="1"/>
  <c r="J322" i="1"/>
  <c r="M315" i="1" l="1"/>
  <c r="J352" i="1"/>
  <c r="O315" i="1"/>
  <c r="N315" i="1"/>
  <c r="J317" i="1"/>
  <c r="J318" i="1"/>
  <c r="J319" i="1"/>
  <c r="K315" i="1"/>
  <c r="R315" i="1"/>
  <c r="L315" i="1"/>
  <c r="J316" i="1"/>
  <c r="J351" i="1" l="1"/>
  <c r="J348" i="1"/>
  <c r="J344" i="1"/>
  <c r="J315" i="1"/>
  <c r="J347" i="1" l="1"/>
  <c r="J343" i="1"/>
  <c r="J349" i="1"/>
  <c r="J350" i="1"/>
  <c r="L286" i="1"/>
  <c r="M286" i="1"/>
  <c r="N286" i="1"/>
  <c r="O286" i="1"/>
  <c r="R286" i="1"/>
  <c r="K286" i="1"/>
  <c r="J287" i="1"/>
  <c r="J288" i="1"/>
  <c r="J289" i="1"/>
  <c r="J346" i="1" l="1"/>
  <c r="J345" i="1"/>
  <c r="J286" i="1"/>
  <c r="K91" i="1"/>
  <c r="K92" i="1"/>
  <c r="J342" i="1" l="1"/>
  <c r="K341" i="1"/>
  <c r="J341" i="1" s="1"/>
  <c r="J92" i="1"/>
  <c r="J91" i="1"/>
  <c r="K106" i="1"/>
  <c r="L106" i="1"/>
  <c r="M106" i="1"/>
  <c r="N106" i="1"/>
  <c r="O106" i="1"/>
  <c r="R106" i="1"/>
  <c r="M181" i="1" l="1"/>
  <c r="N181" i="1"/>
  <c r="O181" i="1"/>
  <c r="R181" i="1"/>
  <c r="K181" i="1"/>
  <c r="M182" i="1"/>
  <c r="N182" i="1"/>
  <c r="O182" i="1"/>
  <c r="R182" i="1"/>
  <c r="K182" i="1"/>
  <c r="M183" i="1"/>
  <c r="N183" i="1"/>
  <c r="O183" i="1"/>
  <c r="R183" i="1"/>
  <c r="K183" i="1"/>
  <c r="L188" i="1"/>
  <c r="M188" i="1"/>
  <c r="N188" i="1"/>
  <c r="O188" i="1"/>
  <c r="R188" i="1"/>
  <c r="K188" i="1"/>
  <c r="J189" i="1"/>
  <c r="J190" i="1"/>
  <c r="J191" i="1"/>
  <c r="M180" i="1" l="1"/>
  <c r="L180" i="1"/>
  <c r="R180" i="1"/>
  <c r="O180" i="1"/>
  <c r="N180" i="1"/>
  <c r="K180" i="1"/>
  <c r="J188" i="1"/>
  <c r="L282" i="1"/>
  <c r="M282" i="1"/>
  <c r="N282" i="1"/>
  <c r="O282" i="1"/>
  <c r="R282" i="1"/>
  <c r="K282" i="1"/>
  <c r="L278" i="1"/>
  <c r="M278" i="1"/>
  <c r="N278" i="1"/>
  <c r="O278" i="1"/>
  <c r="R278" i="1"/>
  <c r="L273" i="1"/>
  <c r="M273" i="1"/>
  <c r="N273" i="1"/>
  <c r="O273" i="1"/>
  <c r="R273" i="1"/>
  <c r="K273" i="1"/>
  <c r="L212" i="1"/>
  <c r="M212" i="1"/>
  <c r="N212" i="1"/>
  <c r="O212" i="1"/>
  <c r="R212" i="1"/>
  <c r="K212" i="1"/>
  <c r="J213" i="1"/>
  <c r="J214" i="1"/>
  <c r="J215" i="1"/>
  <c r="L94" i="1"/>
  <c r="M94" i="1"/>
  <c r="N94" i="1"/>
  <c r="O94" i="1"/>
  <c r="R94" i="1"/>
  <c r="K94" i="1"/>
  <c r="L98" i="1"/>
  <c r="M98" i="1"/>
  <c r="N98" i="1"/>
  <c r="O98" i="1"/>
  <c r="R98" i="1"/>
  <c r="K98" i="1"/>
  <c r="L102" i="1"/>
  <c r="M102" i="1"/>
  <c r="N102" i="1"/>
  <c r="O102" i="1"/>
  <c r="R102" i="1"/>
  <c r="K102" i="1"/>
  <c r="L114" i="1"/>
  <c r="M114" i="1"/>
  <c r="N114" i="1"/>
  <c r="O114" i="1"/>
  <c r="R114" i="1"/>
  <c r="K114" i="1"/>
  <c r="L131" i="1"/>
  <c r="M131" i="1"/>
  <c r="N131" i="1"/>
  <c r="O131" i="1"/>
  <c r="R131" i="1"/>
  <c r="K131" i="1"/>
  <c r="L127" i="1"/>
  <c r="M127" i="1"/>
  <c r="N127" i="1"/>
  <c r="O127" i="1"/>
  <c r="R127" i="1"/>
  <c r="K127" i="1"/>
  <c r="L120" i="1"/>
  <c r="M120" i="1"/>
  <c r="N120" i="1"/>
  <c r="O120" i="1"/>
  <c r="R120" i="1"/>
  <c r="K120" i="1"/>
  <c r="K121" i="1"/>
  <c r="L122" i="1"/>
  <c r="M122" i="1"/>
  <c r="O122" i="1"/>
  <c r="R122" i="1"/>
  <c r="K122" i="1"/>
  <c r="L144" i="1"/>
  <c r="M144" i="1"/>
  <c r="N144" i="1"/>
  <c r="O144" i="1"/>
  <c r="R144" i="1"/>
  <c r="K144" i="1"/>
  <c r="M141" i="1"/>
  <c r="N141" i="1"/>
  <c r="O141" i="1"/>
  <c r="R141" i="1"/>
  <c r="K141" i="1"/>
  <c r="M142" i="1"/>
  <c r="N142" i="1"/>
  <c r="O142" i="1"/>
  <c r="R142" i="1"/>
  <c r="K142" i="1"/>
  <c r="M143" i="1"/>
  <c r="N143" i="1"/>
  <c r="O143" i="1"/>
  <c r="R143" i="1"/>
  <c r="K143" i="1"/>
  <c r="M169" i="1"/>
  <c r="N169" i="1"/>
  <c r="O169" i="1"/>
  <c r="R169" i="1"/>
  <c r="K169" i="1"/>
  <c r="M170" i="1"/>
  <c r="N170" i="1"/>
  <c r="O170" i="1"/>
  <c r="R170" i="1"/>
  <c r="K170" i="1"/>
  <c r="M171" i="1"/>
  <c r="N171" i="1"/>
  <c r="O171" i="1"/>
  <c r="R171" i="1"/>
  <c r="K171" i="1"/>
  <c r="L176" i="1"/>
  <c r="M176" i="1"/>
  <c r="N176" i="1"/>
  <c r="O176" i="1"/>
  <c r="R176" i="1"/>
  <c r="K176" i="1"/>
  <c r="L172" i="1"/>
  <c r="M172" i="1"/>
  <c r="N172" i="1"/>
  <c r="O172" i="1"/>
  <c r="R172" i="1"/>
  <c r="K172" i="1"/>
  <c r="L148" i="1"/>
  <c r="M148" i="1"/>
  <c r="N148" i="1"/>
  <c r="O148" i="1"/>
  <c r="R148" i="1"/>
  <c r="K148" i="1"/>
  <c r="J145" i="1"/>
  <c r="J146" i="1"/>
  <c r="J147" i="1"/>
  <c r="J149" i="1"/>
  <c r="J150" i="1"/>
  <c r="J151" i="1"/>
  <c r="J153" i="1"/>
  <c r="J154" i="1"/>
  <c r="J156" i="1"/>
  <c r="J157" i="1"/>
  <c r="J158" i="1"/>
  <c r="J159" i="1"/>
  <c r="L123" i="1"/>
  <c r="M123" i="1"/>
  <c r="N123" i="1"/>
  <c r="O123" i="1"/>
  <c r="R123" i="1"/>
  <c r="K123" i="1"/>
  <c r="J124" i="1"/>
  <c r="J125" i="1"/>
  <c r="J126" i="1"/>
  <c r="N138" i="1" l="1"/>
  <c r="N359" i="1" s="1"/>
  <c r="N137" i="1"/>
  <c r="O138" i="1"/>
  <c r="O359" i="1" s="1"/>
  <c r="R137" i="1"/>
  <c r="R358" i="1" s="1"/>
  <c r="O137" i="1"/>
  <c r="O358" i="1" s="1"/>
  <c r="N358" i="1"/>
  <c r="R138" i="1"/>
  <c r="R359" i="1" s="1"/>
  <c r="K138" i="1"/>
  <c r="M138" i="1"/>
  <c r="M359" i="1" s="1"/>
  <c r="K137" i="1"/>
  <c r="M137" i="1"/>
  <c r="M358" i="1" s="1"/>
  <c r="O119" i="1"/>
  <c r="O140" i="1"/>
  <c r="L168" i="1"/>
  <c r="J141" i="1"/>
  <c r="M119" i="1"/>
  <c r="R168" i="1"/>
  <c r="O168" i="1"/>
  <c r="N168" i="1"/>
  <c r="J144" i="1"/>
  <c r="K168" i="1"/>
  <c r="M168" i="1"/>
  <c r="K119" i="1"/>
  <c r="R119" i="1"/>
  <c r="M140" i="1"/>
  <c r="N140" i="1"/>
  <c r="R140" i="1"/>
  <c r="J123" i="1"/>
  <c r="J143" i="1"/>
  <c r="N119" i="1"/>
  <c r="L140" i="1"/>
  <c r="L119" i="1"/>
  <c r="J142" i="1"/>
  <c r="K140" i="1"/>
  <c r="J212" i="1"/>
  <c r="J148" i="1"/>
  <c r="J199" i="1"/>
  <c r="J138" i="1" l="1"/>
  <c r="J137" i="1"/>
  <c r="K359" i="1"/>
  <c r="K358" i="1"/>
  <c r="J283" i="1"/>
  <c r="J279" i="1"/>
  <c r="J280" i="1"/>
  <c r="J274" i="1"/>
  <c r="J275" i="1"/>
  <c r="J209" i="1"/>
  <c r="J210" i="1"/>
  <c r="J205" i="1"/>
  <c r="J206" i="1"/>
  <c r="J201" i="1"/>
  <c r="J202" i="1"/>
  <c r="J185" i="1"/>
  <c r="J186" i="1"/>
  <c r="J181" i="1"/>
  <c r="J182" i="1"/>
  <c r="J177" i="1"/>
  <c r="J178" i="1"/>
  <c r="J169" i="1"/>
  <c r="J170" i="1"/>
  <c r="J161" i="1"/>
  <c r="J162" i="1"/>
  <c r="M155" i="1"/>
  <c r="M139" i="1" s="1"/>
  <c r="N155" i="1"/>
  <c r="N139" i="1" s="1"/>
  <c r="O155" i="1"/>
  <c r="O139" i="1" s="1"/>
  <c r="R155" i="1"/>
  <c r="M152" i="1"/>
  <c r="N152" i="1"/>
  <c r="O152" i="1"/>
  <c r="J120" i="1"/>
  <c r="J121" i="1"/>
  <c r="J115" i="1"/>
  <c r="J116" i="1"/>
  <c r="J107" i="1"/>
  <c r="J108" i="1"/>
  <c r="J24" i="1"/>
  <c r="J25" i="1"/>
  <c r="J16" i="1"/>
  <c r="J17" i="1"/>
  <c r="O136" i="1" l="1"/>
  <c r="R139" i="1"/>
  <c r="R136" i="1" s="1"/>
  <c r="N136" i="1"/>
  <c r="M136" i="1"/>
  <c r="J358" i="1"/>
  <c r="L136" i="1"/>
  <c r="J359" i="1"/>
  <c r="J284" i="1"/>
  <c r="J109" i="1" l="1"/>
  <c r="J106" i="1" s="1"/>
  <c r="K278" i="1" l="1"/>
  <c r="J285" i="1"/>
  <c r="J282" i="1"/>
  <c r="J281" i="1" l="1"/>
  <c r="J278" i="1"/>
  <c r="R152" i="1" l="1"/>
  <c r="K155" i="1"/>
  <c r="K139" i="1" s="1"/>
  <c r="K152" i="1"/>
  <c r="J152" i="1" s="1"/>
  <c r="J155" i="1" l="1"/>
  <c r="J211" i="1"/>
  <c r="J208" i="1"/>
  <c r="J139" i="1" l="1"/>
  <c r="K136" i="1"/>
  <c r="J136" i="1" s="1"/>
  <c r="L93" i="1"/>
  <c r="M90" i="1"/>
  <c r="N90" i="1"/>
  <c r="O93" i="1"/>
  <c r="O90" i="1" s="1"/>
  <c r="R93" i="1"/>
  <c r="R90" i="1" s="1"/>
  <c r="K93" i="1"/>
  <c r="K90" i="1" s="1"/>
  <c r="J117" i="1"/>
  <c r="J114" i="1"/>
  <c r="L90" i="1" l="1"/>
  <c r="J207" i="1"/>
  <c r="J204" i="1"/>
  <c r="N15" i="1" l="1"/>
  <c r="J122" i="1" l="1"/>
  <c r="J119" i="1"/>
  <c r="J203" i="1" l="1"/>
  <c r="J200" i="1"/>
  <c r="K18" i="1" l="1"/>
  <c r="K360" i="1" s="1"/>
  <c r="K357" i="1" s="1"/>
  <c r="L18" i="1"/>
  <c r="M18" i="1"/>
  <c r="M360" i="1" s="1"/>
  <c r="N18" i="1"/>
  <c r="N360" i="1" s="1"/>
  <c r="O18" i="1"/>
  <c r="O360" i="1" s="1"/>
  <c r="R18" i="1"/>
  <c r="R360" i="1" s="1"/>
  <c r="L15" i="1"/>
  <c r="M15" i="1"/>
  <c r="O15" i="1"/>
  <c r="R15" i="1"/>
  <c r="K15" i="1"/>
  <c r="J26" i="1"/>
  <c r="J23" i="1"/>
  <c r="O357" i="1" l="1"/>
  <c r="M357" i="1"/>
  <c r="R357" i="1"/>
  <c r="J18" i="1"/>
  <c r="J15" i="1"/>
  <c r="J276" i="1"/>
  <c r="N357" i="1" l="1"/>
  <c r="L357" i="1"/>
  <c r="E32" i="2"/>
  <c r="G20" i="2"/>
  <c r="H20" i="2"/>
  <c r="I20" i="2"/>
  <c r="J20" i="2"/>
  <c r="F20" i="2"/>
  <c r="J357" i="1" l="1"/>
  <c r="J360" i="1"/>
  <c r="J160" i="1"/>
  <c r="J163" i="1"/>
  <c r="J164" i="1"/>
  <c r="J168" i="1"/>
  <c r="J171" i="1"/>
  <c r="J172" i="1"/>
  <c r="J175" i="1"/>
  <c r="J176" i="1"/>
  <c r="J179" i="1"/>
  <c r="J180" i="1"/>
  <c r="J183" i="1"/>
  <c r="J184" i="1"/>
  <c r="J187" i="1"/>
  <c r="J192" i="1"/>
  <c r="J195" i="1"/>
  <c r="J140" i="1"/>
  <c r="J93" i="1" l="1"/>
  <c r="J90" i="1" l="1"/>
  <c r="J273" i="1"/>
</calcChain>
</file>

<file path=xl/sharedStrings.xml><?xml version="1.0" encoding="utf-8"?>
<sst xmlns="http://schemas.openxmlformats.org/spreadsheetml/2006/main" count="1759" uniqueCount="261">
  <si>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</si>
  <si>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</si>
  <si>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</si>
  <si>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</si>
  <si>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</si>
  <si>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</si>
  <si>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</si>
  <si>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</si>
  <si>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</si>
  <si>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</si>
  <si>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</si>
  <si>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</si>
  <si>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</si>
  <si>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</si>
  <si>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</si>
  <si>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</si>
  <si>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</si>
  <si>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</si>
  <si>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</si>
  <si>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</si>
  <si>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</si>
  <si>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</si>
  <si>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</si>
  <si>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</si>
  <si>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</si>
  <si>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</si>
  <si>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</si>
  <si>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</si>
  <si>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</si>
  <si>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</si>
  <si>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</si>
  <si>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</si>
  <si>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</si>
  <si>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</si>
  <si>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</si>
  <si>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</si>
  <si>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</si>
  <si>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</si>
  <si>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</si>
  <si>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</si>
  <si>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</si>
  <si>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</si>
  <si>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</si>
  <si>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</si>
  <si>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</si>
  <si>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</si>
  <si>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</si>
  <si>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</si>
  <si>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</si>
  <si>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</si>
  <si>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</si>
  <si>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</si>
  <si>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</si>
  <si>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</si>
  <si>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</si>
  <si>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</si>
  <si>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</si>
  <si>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</si>
  <si>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</si>
  <si>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</si>
  <si>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</si>
  <si>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</si>
  <si>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</si>
  <si>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</si>
  <si>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</si>
  <si>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</si>
  <si>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</si>
  <si>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</si>
  <si>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</si>
  <si>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</si>
  <si>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</si>
  <si>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</si>
  <si>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</si>
  <si>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</si>
  <si>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</si>
  <si>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</si>
  <si>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</si>
  <si>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</si>
  <si>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</si>
  <si>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</si>
  <si>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</si>
  <si>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</si>
  <si>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</si>
  <si>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</si>
  <si>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</si>
  <si>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</si>
  <si>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</si>
  <si>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</si>
  <si>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</si>
  <si>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</si>
  <si>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</si>
  <si>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</si>
  <si>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</si>
  <si>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</si>
  <si>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</si>
  <si>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</si>
  <si>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</si>
  <si>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</si>
  <si>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</si>
  <si>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</si>
  <si>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</si>
  <si>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</si>
  <si>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</si>
  <si>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</si>
  <si>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</si>
  <si>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</si>
  <si>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</si>
  <si>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</si>
  <si>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</si>
  <si>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</si>
  <si>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</si>
  <si>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</si>
  <si>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</si>
  <si>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</si>
  <si>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</si>
  <si>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</si>
  <si>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</si>
  <si>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</si>
  <si>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</si>
  <si>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</si>
  <si>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</si>
  <si>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</si>
  <si>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</si>
  <si>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</si>
  <si>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</si>
  <si>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</si>
  <si>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</si>
  <si>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</si>
  <si>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</si>
  <si>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</si>
  <si>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</si>
  <si>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</si>
  <si>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</si>
  <si>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</si>
  <si>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</si>
  <si>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</si>
  <si>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</si>
  <si>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</si>
  <si>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</si>
  <si>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</si>
  <si>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</si>
  <si>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</si>
  <si>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</si>
  <si>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</si>
  <si>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</si>
  <si>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</si>
  <si>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</si>
  <si>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</si>
  <si>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</si>
  <si>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</si>
  <si>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</si>
  <si>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</si>
  <si>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</si>
  <si>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</si>
  <si>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</si>
  <si>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</si>
  <si>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</si>
  <si>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</si>
  <si>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</si>
  <si>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</si>
  <si>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</si>
  <si>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</si>
  <si>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</si>
  <si>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</si>
  <si>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</si>
  <si>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</si>
  <si>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</si>
  <si>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</si>
  <si>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</si>
  <si>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</si>
  <si>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</si>
  <si>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</si>
  <si>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</si>
  <si>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</si>
  <si>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</si>
  <si>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</si>
  <si>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</si>
  <si>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</si>
  <si>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</si>
  <si>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</si>
  <si>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</si>
  <si>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</si>
  <si>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</si>
  <si>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</si>
  <si>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</si>
  <si>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</si>
  <si>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</si>
  <si>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</si>
  <si>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</si>
  <si>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</si>
  <si>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</si>
  <si>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</si>
  <si>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</si>
  <si>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</si>
  <si>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</si>
  <si>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</si>
  <si>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</si>
  <si>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</si>
  <si>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</si>
  <si>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</si>
  <si>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</si>
  <si>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</si>
  <si>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</si>
  <si>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</si>
  <si>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</si>
  <si>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</si>
  <si>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</si>
  <si>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</si>
  <si>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</si>
  <si>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</si>
  <si>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</si>
  <si>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</si>
  <si>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</si>
  <si>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</si>
  <si>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</si>
  <si>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</si>
  <si>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</si>
  <si>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</si>
  <si>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</si>
  <si>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</si>
  <si>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</si>
  <si>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</si>
  <si>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</si>
  <si>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</si>
  <si>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</si>
  <si>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</si>
  <si>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</si>
  <si>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</si>
  <si>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</si>
  <si>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</si>
  <si>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</si>
  <si>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</si>
  <si>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</si>
  <si>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</si>
  <si>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</si>
  <si>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</si>
  <si>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</si>
  <si>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Количество построенных скважин</t>
  </si>
  <si>
    <t>2026 год</t>
  </si>
  <si>
    <t>2027 год</t>
  </si>
  <si>
    <t>Задача 9 ПП - Реализация деятельности по охране окружающей среды.</t>
  </si>
  <si>
    <t>9.</t>
  </si>
  <si>
    <t>9.1.</t>
  </si>
  <si>
    <t>9.2.</t>
  </si>
  <si>
    <t>9.3.</t>
  </si>
  <si>
    <t>Основное мероприятие 9 ПП - Организация деятельности по охране окружающей среды</t>
  </si>
  <si>
    <t>мероприятие 1 ОМ 9 ПП  - Организация работ по ликвидации накопленого вреда окружающей среде на объектах накопленного вреда</t>
  </si>
  <si>
    <t>мероприятие 2 ОМ 9 ПП  - Осуществление мер по экологической реабилитации, восстановлению и улучшению экологического состояния водных объектов.</t>
  </si>
  <si>
    <t>мероприятие 3 ОМ 9 ПП  - Озеленение.</t>
  </si>
  <si>
    <t>06</t>
  </si>
  <si>
    <t>09</t>
  </si>
  <si>
    <t>Количество ликвидированных мест несанкционированного размещения отходов</t>
  </si>
  <si>
    <t>6.6.</t>
  </si>
  <si>
    <t>6.7.</t>
  </si>
  <si>
    <t>мероприятие 6 ОМ 6 ПП -  Организация работ по ликвидации накопленого вреда окружающей среде на объектах накопленного вреда</t>
  </si>
  <si>
    <t>мероприятие 7 ОМ 6 ПП - Осуществление мер по экологической реабилитации, восстановлению и улучшению экологического состояния водных объектов.</t>
  </si>
  <si>
    <t>Количество предоставленных субсидий юридическим лицам</t>
  </si>
  <si>
    <t>6.8.</t>
  </si>
  <si>
    <t>мероприятие 8 ОМ 6 ПП - Ликвидация мест несанкционированного размещения твердых коммунальных отходов</t>
  </si>
  <si>
    <t>Количество ликвидированных мест несанкционированного размещения твердых коммунальных отходов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</si>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</sst>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U369"/>
  <sheetViews>
    <sheetView tabSelected="1" zoomScale="70" zoomScaleNormal="70" zoomScalePageLayoutView="70" workbookViewId="0">
      <pane xSplit="9" ySplit="15" topLeftCell="P103" activePane="bottomRight" state="frozen"/>
      <selection pane="topRight" activeCell="J1" sqref="J1"/>
      <selection pane="bottomLeft" activeCell="A15" sqref="A15"/>
      <selection pane="bottomRight" activeCell="B12" sqref="B8:B12"/>
    </sheetView>
  </sheetViews>
  <sheetFormatPr defaultRowHeight="15" x14ac:dyDescent="0.25"/>
  <cols>
    <col min="1" max="1" width="10.7109375" style="4" bestFit="1" customWidth="1"/>
    <col min="2" max="2" width="61.28515625" style="4" customWidth="1"/>
    <col min="3" max="4" width="9.140625" style="4"/>
    <col min="5" max="5" width="29.7109375" style="4" customWidth="1"/>
    <col min="6" max="8" width="12.85546875" style="4" customWidth="1"/>
    <col min="9" max="9" width="16.140625" style="4" customWidth="1"/>
    <col min="10" max="10" width="15.85546875" style="4" customWidth="1"/>
    <col min="11" max="11" width="14.5703125" style="4" customWidth="1"/>
    <col min="12" max="12" width="16.7109375" style="4" customWidth="1"/>
    <col min="13" max="13" width="15.5703125" style="4" customWidth="1"/>
    <col min="14" max="14" width="13.85546875" style="4" customWidth="1"/>
    <col min="15" max="15" width="17.85546875" style="4" customWidth="1"/>
    <col min="16" max="18" width="13.7109375" style="4" customWidth="1"/>
    <col min="19" max="19" width="52.42578125" style="4" customWidth="1"/>
    <col min="20" max="20" width="9.140625" style="4"/>
    <col min="21" max="21" width="12.28515625" style="4" customWidth="1"/>
    <col min="22" max="22" width="9.7109375" style="4" customWidth="1"/>
    <col min="23" max="23" width="12.85546875" style="4" customWidth="1"/>
    <col min="24" max="24" width="9.85546875" style="4" customWidth="1"/>
    <col min="25" max="25" width="9.5703125" style="4" customWidth="1"/>
    <col min="26" max="26" width="9.85546875" style="4" customWidth="1"/>
    <col min="27" max="29" width="9.5703125" style="4" customWidth="1"/>
    <col min="30" max="16384" width="9.140625" style="4"/>
  </cols>
  <sheetData>
    <row r="1" spans="1:203" x14ac:dyDescent="0.25">
      <c r="V1" s="4" t="s">
        <v>260</v>
      </c>
    </row>
    <row r="2" spans="1:203" ht="15" customHeight="1" x14ac:dyDescent="0.25">
      <c r="N2" s="8"/>
      <c r="V2" s="55" t="s">
        <v>82</v>
      </c>
      <c r="W2" s="55"/>
      <c r="X2" s="55"/>
      <c r="Y2" s="55"/>
      <c r="Z2" s="55"/>
      <c r="AA2" s="55"/>
      <c r="AB2" s="55"/>
      <c r="AC2" s="55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</row>
    <row r="3" spans="1:203" x14ac:dyDescent="0.25">
      <c r="N3" s="8"/>
      <c r="V3" s="55"/>
      <c r="W3" s="55"/>
      <c r="X3" s="55"/>
      <c r="Y3" s="55"/>
      <c r="Z3" s="55"/>
      <c r="AA3" s="55"/>
      <c r="AB3" s="55"/>
      <c r="AC3" s="55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</row>
    <row r="4" spans="1:203" x14ac:dyDescent="0.25">
      <c r="N4" s="8"/>
      <c r="V4" s="55"/>
      <c r="W4" s="55"/>
      <c r="X4" s="55"/>
      <c r="Y4" s="55"/>
      <c r="Z4" s="55"/>
      <c r="AA4" s="55"/>
      <c r="AB4" s="55"/>
      <c r="AC4" s="55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</row>
    <row r="5" spans="1:203" x14ac:dyDescent="0.25">
      <c r="V5" s="55"/>
      <c r="W5" s="55"/>
      <c r="X5" s="55"/>
      <c r="Y5" s="55"/>
      <c r="Z5" s="55"/>
      <c r="AA5" s="55"/>
      <c r="AB5" s="55"/>
      <c r="AC5" s="55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</row>
    <row r="6" spans="1:203" x14ac:dyDescent="0.25">
      <c r="A6" s="56" t="s">
        <v>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</row>
    <row r="7" spans="1:203" ht="15.75" thickBo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66" t="s">
        <v>12</v>
      </c>
      <c r="AA7" s="66"/>
      <c r="AB7" s="66"/>
      <c r="AC7" s="66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</row>
    <row r="8" spans="1:203" x14ac:dyDescent="0.25">
      <c r="A8" s="62" t="s">
        <v>0</v>
      </c>
      <c r="B8" s="61" t="s">
        <v>45</v>
      </c>
      <c r="C8" s="60" t="s">
        <v>47</v>
      </c>
      <c r="D8" s="60"/>
      <c r="E8" s="57" t="s">
        <v>52</v>
      </c>
      <c r="F8" s="67" t="s">
        <v>14</v>
      </c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9"/>
      <c r="S8" s="34" t="s">
        <v>10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</row>
    <row r="9" spans="1:203" x14ac:dyDescent="0.25">
      <c r="A9" s="63"/>
      <c r="B9" s="34"/>
      <c r="C9" s="35"/>
      <c r="D9" s="35"/>
      <c r="E9" s="58"/>
      <c r="F9" s="70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43"/>
      <c r="S9" s="34" t="s">
        <v>49</v>
      </c>
      <c r="T9" s="65" t="s">
        <v>51</v>
      </c>
      <c r="U9" s="34" t="s">
        <v>50</v>
      </c>
      <c r="V9" s="34"/>
      <c r="W9" s="34"/>
      <c r="X9" s="34"/>
      <c r="Y9" s="34"/>
      <c r="Z9" s="34"/>
      <c r="AA9" s="34"/>
      <c r="AB9" s="34"/>
      <c r="AC9" s="34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</row>
    <row r="10" spans="1:203" x14ac:dyDescent="0.25">
      <c r="A10" s="63"/>
      <c r="B10" s="34"/>
      <c r="C10" s="35"/>
      <c r="D10" s="35"/>
      <c r="E10" s="58"/>
      <c r="F10" s="72" t="s">
        <v>41</v>
      </c>
      <c r="G10" s="73"/>
      <c r="H10" s="74"/>
      <c r="I10" s="35" t="s">
        <v>46</v>
      </c>
      <c r="J10" s="34" t="s">
        <v>48</v>
      </c>
      <c r="K10" s="34" t="s">
        <v>7</v>
      </c>
      <c r="L10" s="34"/>
      <c r="M10" s="34"/>
      <c r="N10" s="34"/>
      <c r="O10" s="34"/>
      <c r="P10" s="34"/>
      <c r="Q10" s="34"/>
      <c r="R10" s="34"/>
      <c r="S10" s="34"/>
      <c r="T10" s="65"/>
      <c r="U10" s="34" t="s">
        <v>48</v>
      </c>
      <c r="V10" s="34" t="s">
        <v>8</v>
      </c>
      <c r="W10" s="34"/>
      <c r="X10" s="34"/>
      <c r="Y10" s="34"/>
      <c r="Z10" s="34"/>
      <c r="AA10" s="34"/>
      <c r="AB10" s="34"/>
      <c r="AC10" s="34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</row>
    <row r="11" spans="1:203" ht="90" x14ac:dyDescent="0.25">
      <c r="A11" s="64"/>
      <c r="B11" s="25"/>
      <c r="C11" s="17" t="s">
        <v>1</v>
      </c>
      <c r="D11" s="17" t="s">
        <v>2</v>
      </c>
      <c r="E11" s="59"/>
      <c r="F11" s="20" t="s">
        <v>42</v>
      </c>
      <c r="G11" s="20" t="s">
        <v>43</v>
      </c>
      <c r="H11" s="20" t="s">
        <v>44</v>
      </c>
      <c r="I11" s="28"/>
      <c r="J11" s="25"/>
      <c r="K11" s="17" t="s">
        <v>35</v>
      </c>
      <c r="L11" s="17" t="s">
        <v>36</v>
      </c>
      <c r="M11" s="17" t="s">
        <v>37</v>
      </c>
      <c r="N11" s="17" t="s">
        <v>38</v>
      </c>
      <c r="O11" s="17" t="s">
        <v>39</v>
      </c>
      <c r="P11" s="17" t="s">
        <v>40</v>
      </c>
      <c r="Q11" s="17" t="s">
        <v>238</v>
      </c>
      <c r="R11" s="17" t="s">
        <v>239</v>
      </c>
      <c r="S11" s="34"/>
      <c r="T11" s="65"/>
      <c r="U11" s="34"/>
      <c r="V11" s="16" t="s">
        <v>35</v>
      </c>
      <c r="W11" s="16" t="s">
        <v>36</v>
      </c>
      <c r="X11" s="16" t="s">
        <v>37</v>
      </c>
      <c r="Y11" s="16" t="s">
        <v>38</v>
      </c>
      <c r="Z11" s="16" t="s">
        <v>39</v>
      </c>
      <c r="AA11" s="16" t="s">
        <v>40</v>
      </c>
      <c r="AB11" s="16" t="s">
        <v>238</v>
      </c>
      <c r="AC11" s="16" t="s">
        <v>239</v>
      </c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</row>
    <row r="12" spans="1:203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  <c r="S12" s="6">
        <v>19</v>
      </c>
      <c r="T12" s="6">
        <v>20</v>
      </c>
      <c r="U12" s="6">
        <v>21</v>
      </c>
      <c r="V12" s="6">
        <v>22</v>
      </c>
      <c r="W12" s="6">
        <v>23</v>
      </c>
      <c r="X12" s="6">
        <v>24</v>
      </c>
      <c r="Y12" s="6">
        <v>25</v>
      </c>
      <c r="Z12" s="6">
        <v>26</v>
      </c>
      <c r="AA12" s="6">
        <v>27</v>
      </c>
      <c r="AB12" s="6">
        <v>28</v>
      </c>
      <c r="AC12" s="6">
        <v>29</v>
      </c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</row>
    <row r="13" spans="1:203" x14ac:dyDescent="0.25">
      <c r="A13" s="37" t="s">
        <v>100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</row>
    <row r="14" spans="1:203" x14ac:dyDescent="0.25">
      <c r="A14" s="37" t="s">
        <v>79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</row>
    <row r="15" spans="1:203" x14ac:dyDescent="0.25">
      <c r="A15" s="34">
        <v>1</v>
      </c>
      <c r="B15" s="35" t="s">
        <v>83</v>
      </c>
      <c r="C15" s="34">
        <v>2020</v>
      </c>
      <c r="D15" s="34">
        <v>2025</v>
      </c>
      <c r="E15" s="35" t="s">
        <v>5</v>
      </c>
      <c r="F15" s="35" t="s">
        <v>5</v>
      </c>
      <c r="G15" s="35" t="s">
        <v>5</v>
      </c>
      <c r="H15" s="35" t="s">
        <v>5</v>
      </c>
      <c r="I15" s="24" t="s">
        <v>3</v>
      </c>
      <c r="J15" s="3">
        <f>SUM(K15:R15)</f>
        <v>0</v>
      </c>
      <c r="K15" s="3">
        <f t="shared" ref="K15:R15" si="0">K23+K69+K77+K81+K85</f>
        <v>0</v>
      </c>
      <c r="L15" s="3">
        <f t="shared" si="0"/>
        <v>0</v>
      </c>
      <c r="M15" s="3">
        <f t="shared" si="0"/>
        <v>0</v>
      </c>
      <c r="N15" s="3">
        <f t="shared" si="0"/>
        <v>0</v>
      </c>
      <c r="O15" s="3">
        <f t="shared" si="0"/>
        <v>0</v>
      </c>
      <c r="P15" s="3">
        <f t="shared" ref="P15" si="1">P23+P69+P77+P81+P85</f>
        <v>0</v>
      </c>
      <c r="Q15" s="3">
        <f t="shared" ref="Q15" si="2">Q23+Q69+Q77+Q81+Q85</f>
        <v>0</v>
      </c>
      <c r="R15" s="3">
        <f t="shared" si="0"/>
        <v>0</v>
      </c>
      <c r="S15" s="35" t="s">
        <v>5</v>
      </c>
      <c r="T15" s="35" t="s">
        <v>5</v>
      </c>
      <c r="U15" s="34" t="s">
        <v>5</v>
      </c>
      <c r="V15" s="34" t="s">
        <v>5</v>
      </c>
      <c r="W15" s="34" t="s">
        <v>5</v>
      </c>
      <c r="X15" s="34" t="s">
        <v>5</v>
      </c>
      <c r="Y15" s="34" t="s">
        <v>5</v>
      </c>
      <c r="Z15" s="34" t="s">
        <v>5</v>
      </c>
      <c r="AA15" s="34" t="s">
        <v>5</v>
      </c>
      <c r="AB15" s="34" t="s">
        <v>5</v>
      </c>
      <c r="AC15" s="34" t="s">
        <v>5</v>
      </c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</row>
    <row r="16" spans="1:203" ht="30" x14ac:dyDescent="0.25">
      <c r="A16" s="34"/>
      <c r="B16" s="35"/>
      <c r="C16" s="34"/>
      <c r="D16" s="34"/>
      <c r="E16" s="35"/>
      <c r="F16" s="35"/>
      <c r="G16" s="35"/>
      <c r="H16" s="35"/>
      <c r="I16" s="9" t="s">
        <v>53</v>
      </c>
      <c r="J16" s="3">
        <f t="shared" ref="J16:J17" si="3">SUM(K16:R16)</f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5"/>
      <c r="T16" s="35"/>
      <c r="U16" s="34"/>
      <c r="V16" s="34"/>
      <c r="W16" s="34"/>
      <c r="X16" s="34"/>
      <c r="Y16" s="34"/>
      <c r="Z16" s="34"/>
      <c r="AA16" s="34"/>
      <c r="AB16" s="34"/>
      <c r="AC16" s="34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</row>
    <row r="17" spans="1:203" ht="30" x14ac:dyDescent="0.25">
      <c r="A17" s="34"/>
      <c r="B17" s="35"/>
      <c r="C17" s="34"/>
      <c r="D17" s="34"/>
      <c r="E17" s="35"/>
      <c r="F17" s="35"/>
      <c r="G17" s="35"/>
      <c r="H17" s="35"/>
      <c r="I17" s="9" t="s">
        <v>34</v>
      </c>
      <c r="J17" s="3">
        <f t="shared" si="3"/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5"/>
      <c r="T17" s="35"/>
      <c r="U17" s="34"/>
      <c r="V17" s="34"/>
      <c r="W17" s="34"/>
      <c r="X17" s="34"/>
      <c r="Y17" s="34"/>
      <c r="Z17" s="34"/>
      <c r="AA17" s="34"/>
      <c r="AB17" s="34"/>
      <c r="AC17" s="34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</row>
    <row r="18" spans="1:203" ht="30" x14ac:dyDescent="0.25">
      <c r="A18" s="34"/>
      <c r="B18" s="35"/>
      <c r="C18" s="34"/>
      <c r="D18" s="34"/>
      <c r="E18" s="35"/>
      <c r="F18" s="35"/>
      <c r="G18" s="35"/>
      <c r="H18" s="35"/>
      <c r="I18" s="14" t="s">
        <v>4</v>
      </c>
      <c r="J18" s="3">
        <f>SUM(K18:R18)</f>
        <v>0</v>
      </c>
      <c r="K18" s="3">
        <f t="shared" ref="K18:R18" si="4">K26+K72+K80+K84+K88</f>
        <v>0</v>
      </c>
      <c r="L18" s="3">
        <f t="shared" si="4"/>
        <v>0</v>
      </c>
      <c r="M18" s="3">
        <f t="shared" si="4"/>
        <v>0</v>
      </c>
      <c r="N18" s="3">
        <f t="shared" si="4"/>
        <v>0</v>
      </c>
      <c r="O18" s="3">
        <f t="shared" si="4"/>
        <v>0</v>
      </c>
      <c r="P18" s="3">
        <f t="shared" ref="P18" si="5">P26+P72+P80+P84+P88</f>
        <v>0</v>
      </c>
      <c r="Q18" s="3">
        <f t="shared" ref="Q18" si="6">Q26+Q72+Q80+Q84+Q88</f>
        <v>0</v>
      </c>
      <c r="R18" s="3">
        <f t="shared" si="4"/>
        <v>0</v>
      </c>
      <c r="S18" s="35"/>
      <c r="T18" s="35"/>
      <c r="U18" s="34"/>
      <c r="V18" s="34"/>
      <c r="W18" s="34"/>
      <c r="X18" s="34"/>
      <c r="Y18" s="34"/>
      <c r="Z18" s="34"/>
      <c r="AA18" s="34"/>
      <c r="AB18" s="34"/>
      <c r="AC18" s="34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</row>
    <row r="19" spans="1:203" s="10" customFormat="1" x14ac:dyDescent="0.25">
      <c r="A19" s="34" t="s">
        <v>26</v>
      </c>
      <c r="B19" s="35" t="s">
        <v>175</v>
      </c>
      <c r="C19" s="34">
        <v>2021</v>
      </c>
      <c r="D19" s="34">
        <v>2025</v>
      </c>
      <c r="E19" s="35" t="s">
        <v>6</v>
      </c>
      <c r="F19" s="35" t="s">
        <v>5</v>
      </c>
      <c r="G19" s="35" t="s">
        <v>5</v>
      </c>
      <c r="H19" s="35" t="s">
        <v>5</v>
      </c>
      <c r="I19" s="23" t="s">
        <v>3</v>
      </c>
      <c r="J19" s="3">
        <f>SUM(K19:R19)</f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28" t="s">
        <v>5</v>
      </c>
      <c r="T19" s="28" t="s">
        <v>5</v>
      </c>
      <c r="U19" s="25" t="s">
        <v>5</v>
      </c>
      <c r="V19" s="25" t="s">
        <v>5</v>
      </c>
      <c r="W19" s="25" t="s">
        <v>5</v>
      </c>
      <c r="X19" s="25" t="s">
        <v>5</v>
      </c>
      <c r="Y19" s="25" t="s">
        <v>5</v>
      </c>
      <c r="Z19" s="25" t="s">
        <v>5</v>
      </c>
      <c r="AA19" s="25" t="s">
        <v>5</v>
      </c>
      <c r="AB19" s="25" t="s">
        <v>5</v>
      </c>
      <c r="AC19" s="25" t="s">
        <v>5</v>
      </c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</row>
    <row r="20" spans="1:203" s="10" customFormat="1" ht="30" x14ac:dyDescent="0.25">
      <c r="A20" s="34"/>
      <c r="B20" s="35"/>
      <c r="C20" s="34"/>
      <c r="D20" s="34"/>
      <c r="E20" s="35"/>
      <c r="F20" s="35"/>
      <c r="G20" s="35"/>
      <c r="H20" s="35"/>
      <c r="I20" s="14" t="s">
        <v>53</v>
      </c>
      <c r="J20" s="3">
        <f t="shared" ref="J20:J21" si="7">SUM(K20:R20)</f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29"/>
      <c r="T20" s="29"/>
      <c r="U20" s="26"/>
      <c r="V20" s="26"/>
      <c r="W20" s="26"/>
      <c r="X20" s="26"/>
      <c r="Y20" s="26"/>
      <c r="Z20" s="26"/>
      <c r="AA20" s="26"/>
      <c r="AB20" s="26"/>
      <c r="AC20" s="26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</row>
    <row r="21" spans="1:203" s="10" customFormat="1" ht="30" x14ac:dyDescent="0.25">
      <c r="A21" s="34"/>
      <c r="B21" s="35"/>
      <c r="C21" s="34"/>
      <c r="D21" s="34"/>
      <c r="E21" s="35"/>
      <c r="F21" s="35"/>
      <c r="G21" s="35"/>
      <c r="H21" s="35"/>
      <c r="I21" s="14" t="s">
        <v>34</v>
      </c>
      <c r="J21" s="3">
        <f t="shared" si="7"/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29"/>
      <c r="T21" s="29"/>
      <c r="U21" s="26"/>
      <c r="V21" s="26"/>
      <c r="W21" s="26"/>
      <c r="X21" s="26"/>
      <c r="Y21" s="26"/>
      <c r="Z21" s="26"/>
      <c r="AA21" s="26"/>
      <c r="AB21" s="26"/>
      <c r="AC21" s="26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</row>
    <row r="22" spans="1:203" s="10" customFormat="1" ht="30" x14ac:dyDescent="0.25">
      <c r="A22" s="34"/>
      <c r="B22" s="35"/>
      <c r="C22" s="34"/>
      <c r="D22" s="34"/>
      <c r="E22" s="35"/>
      <c r="F22" s="35"/>
      <c r="G22" s="35"/>
      <c r="H22" s="35"/>
      <c r="I22" s="14" t="s">
        <v>4</v>
      </c>
      <c r="J22" s="3">
        <f>SUM(K22:R22)</f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0"/>
      <c r="T22" s="30"/>
      <c r="U22" s="27"/>
      <c r="V22" s="27"/>
      <c r="W22" s="27"/>
      <c r="X22" s="27"/>
      <c r="Y22" s="27"/>
      <c r="Z22" s="27"/>
      <c r="AA22" s="27"/>
      <c r="AB22" s="27"/>
      <c r="AC22" s="27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</row>
    <row r="23" spans="1:203" ht="60" x14ac:dyDescent="0.25">
      <c r="A23" s="25" t="s">
        <v>149</v>
      </c>
      <c r="B23" s="28" t="s">
        <v>178</v>
      </c>
      <c r="C23" s="25">
        <v>2021</v>
      </c>
      <c r="D23" s="25">
        <v>2025</v>
      </c>
      <c r="E23" s="28" t="s">
        <v>186</v>
      </c>
      <c r="F23" s="28" t="s">
        <v>5</v>
      </c>
      <c r="G23" s="28" t="s">
        <v>5</v>
      </c>
      <c r="H23" s="28" t="s">
        <v>5</v>
      </c>
      <c r="I23" s="23" t="s">
        <v>3</v>
      </c>
      <c r="J23" s="3">
        <f>SUM(K23:R23)</f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15" t="s">
        <v>176</v>
      </c>
      <c r="T23" s="15" t="s">
        <v>183</v>
      </c>
      <c r="U23" s="16">
        <v>0</v>
      </c>
      <c r="V23" s="16" t="s">
        <v>5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</row>
    <row r="24" spans="1:203" ht="30" x14ac:dyDescent="0.25">
      <c r="A24" s="26"/>
      <c r="B24" s="29"/>
      <c r="C24" s="26"/>
      <c r="D24" s="26"/>
      <c r="E24" s="29"/>
      <c r="F24" s="29"/>
      <c r="G24" s="29"/>
      <c r="H24" s="29"/>
      <c r="I24" s="14" t="s">
        <v>53</v>
      </c>
      <c r="J24" s="3">
        <f t="shared" ref="J24:J25" si="8">SUM(K24:R24)</f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28" t="s">
        <v>164</v>
      </c>
      <c r="T24" s="28" t="s">
        <v>184</v>
      </c>
      <c r="U24" s="25">
        <v>0</v>
      </c>
      <c r="V24" s="25" t="s">
        <v>5</v>
      </c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5">
        <v>0</v>
      </c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</row>
    <row r="25" spans="1:203" ht="30" x14ac:dyDescent="0.25">
      <c r="A25" s="26"/>
      <c r="B25" s="29"/>
      <c r="C25" s="26"/>
      <c r="D25" s="26"/>
      <c r="E25" s="29"/>
      <c r="F25" s="29"/>
      <c r="G25" s="29"/>
      <c r="H25" s="29"/>
      <c r="I25" s="14" t="s">
        <v>34</v>
      </c>
      <c r="J25" s="3">
        <f t="shared" si="8"/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29"/>
      <c r="T25" s="29"/>
      <c r="U25" s="26"/>
      <c r="V25" s="26"/>
      <c r="W25" s="26"/>
      <c r="X25" s="26"/>
      <c r="Y25" s="26"/>
      <c r="Z25" s="26"/>
      <c r="AA25" s="26"/>
      <c r="AB25" s="26"/>
      <c r="AC25" s="26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</row>
    <row r="26" spans="1:203" x14ac:dyDescent="0.25">
      <c r="A26" s="26"/>
      <c r="B26" s="29"/>
      <c r="C26" s="26"/>
      <c r="D26" s="26"/>
      <c r="E26" s="29"/>
      <c r="F26" s="29"/>
      <c r="G26" s="29"/>
      <c r="H26" s="29"/>
      <c r="I26" s="28" t="s">
        <v>4</v>
      </c>
      <c r="J26" s="40">
        <f>SUM(K26:R26)</f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30"/>
      <c r="T26" s="30"/>
      <c r="U26" s="27"/>
      <c r="V26" s="27"/>
      <c r="W26" s="27"/>
      <c r="X26" s="27"/>
      <c r="Y26" s="27"/>
      <c r="Z26" s="27"/>
      <c r="AA26" s="27"/>
      <c r="AB26" s="27"/>
      <c r="AC26" s="27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</row>
    <row r="27" spans="1:203" ht="105" x14ac:dyDescent="0.25">
      <c r="A27" s="27"/>
      <c r="B27" s="30"/>
      <c r="C27" s="27"/>
      <c r="D27" s="27"/>
      <c r="E27" s="30"/>
      <c r="F27" s="30"/>
      <c r="G27" s="30"/>
      <c r="H27" s="30"/>
      <c r="I27" s="30"/>
      <c r="J27" s="39"/>
      <c r="K27" s="39"/>
      <c r="L27" s="39"/>
      <c r="M27" s="39"/>
      <c r="N27" s="39"/>
      <c r="O27" s="39"/>
      <c r="P27" s="39"/>
      <c r="Q27" s="39"/>
      <c r="R27" s="39"/>
      <c r="S27" s="21" t="s">
        <v>173</v>
      </c>
      <c r="T27" s="21" t="s">
        <v>121</v>
      </c>
      <c r="U27" s="18">
        <v>0</v>
      </c>
      <c r="V27" s="18" t="s">
        <v>5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</row>
    <row r="28" spans="1:203" x14ac:dyDescent="0.25">
      <c r="A28" s="25" t="s">
        <v>165</v>
      </c>
      <c r="B28" s="28" t="s">
        <v>179</v>
      </c>
      <c r="C28" s="34">
        <v>2021</v>
      </c>
      <c r="D28" s="34">
        <v>2025</v>
      </c>
      <c r="E28" s="35" t="s">
        <v>177</v>
      </c>
      <c r="F28" s="35" t="s">
        <v>5</v>
      </c>
      <c r="G28" s="35" t="s">
        <v>5</v>
      </c>
      <c r="H28" s="35" t="s">
        <v>5</v>
      </c>
      <c r="I28" s="23" t="s">
        <v>3</v>
      </c>
      <c r="J28" s="3">
        <f>SUM(K28:R28)</f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28" t="s">
        <v>180</v>
      </c>
      <c r="T28" s="28" t="s">
        <v>183</v>
      </c>
      <c r="U28" s="25" t="s">
        <v>5</v>
      </c>
      <c r="V28" s="25" t="s">
        <v>5</v>
      </c>
      <c r="W28" s="25" t="s">
        <v>5</v>
      </c>
      <c r="X28" s="25" t="s">
        <v>5</v>
      </c>
      <c r="Y28" s="25" t="s">
        <v>5</v>
      </c>
      <c r="Z28" s="25" t="s">
        <v>5</v>
      </c>
      <c r="AA28" s="25" t="s">
        <v>5</v>
      </c>
      <c r="AB28" s="25" t="s">
        <v>5</v>
      </c>
      <c r="AC28" s="25" t="s">
        <v>5</v>
      </c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</row>
    <row r="29" spans="1:203" ht="30" x14ac:dyDescent="0.25">
      <c r="A29" s="26"/>
      <c r="B29" s="29"/>
      <c r="C29" s="34"/>
      <c r="D29" s="34"/>
      <c r="E29" s="35"/>
      <c r="F29" s="35"/>
      <c r="G29" s="35"/>
      <c r="H29" s="35"/>
      <c r="I29" s="14" t="s">
        <v>53</v>
      </c>
      <c r="J29" s="3">
        <f t="shared" ref="J29:J30" si="9">SUM(K29:R29)</f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0"/>
      <c r="T29" s="30"/>
      <c r="U29" s="27"/>
      <c r="V29" s="27"/>
      <c r="W29" s="27"/>
      <c r="X29" s="27"/>
      <c r="Y29" s="27"/>
      <c r="Z29" s="27"/>
      <c r="AA29" s="27"/>
      <c r="AB29" s="27"/>
      <c r="AC29" s="27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</row>
    <row r="30" spans="1:203" ht="30" x14ac:dyDescent="0.25">
      <c r="A30" s="26"/>
      <c r="B30" s="29"/>
      <c r="C30" s="34"/>
      <c r="D30" s="34"/>
      <c r="E30" s="35"/>
      <c r="F30" s="35"/>
      <c r="G30" s="35"/>
      <c r="H30" s="35"/>
      <c r="I30" s="14" t="s">
        <v>34</v>
      </c>
      <c r="J30" s="3">
        <f t="shared" si="9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28" t="s">
        <v>181</v>
      </c>
      <c r="T30" s="28" t="s">
        <v>184</v>
      </c>
      <c r="U30" s="25" t="s">
        <v>5</v>
      </c>
      <c r="V30" s="25" t="s">
        <v>5</v>
      </c>
      <c r="W30" s="25" t="s">
        <v>5</v>
      </c>
      <c r="X30" s="25" t="s">
        <v>5</v>
      </c>
      <c r="Y30" s="25" t="s">
        <v>5</v>
      </c>
      <c r="Z30" s="25" t="s">
        <v>5</v>
      </c>
      <c r="AA30" s="25" t="s">
        <v>5</v>
      </c>
      <c r="AB30" s="25" t="s">
        <v>5</v>
      </c>
      <c r="AC30" s="25" t="s">
        <v>5</v>
      </c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</row>
    <row r="31" spans="1:203" ht="30" x14ac:dyDescent="0.25">
      <c r="A31" s="27"/>
      <c r="B31" s="30"/>
      <c r="C31" s="34"/>
      <c r="D31" s="34"/>
      <c r="E31" s="35"/>
      <c r="F31" s="35"/>
      <c r="G31" s="35"/>
      <c r="H31" s="35"/>
      <c r="I31" s="14" t="s">
        <v>4</v>
      </c>
      <c r="J31" s="3">
        <f>SUM(K31:R31)</f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0"/>
      <c r="T31" s="30"/>
      <c r="U31" s="27"/>
      <c r="V31" s="27"/>
      <c r="W31" s="27"/>
      <c r="X31" s="27"/>
      <c r="Y31" s="27"/>
      <c r="Z31" s="27"/>
      <c r="AA31" s="27"/>
      <c r="AB31" s="27"/>
      <c r="AC31" s="27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</row>
    <row r="32" spans="1:203" s="10" customFormat="1" x14ac:dyDescent="0.25">
      <c r="A32" s="34" t="s">
        <v>21</v>
      </c>
      <c r="B32" s="35" t="s">
        <v>150</v>
      </c>
      <c r="C32" s="34">
        <v>2021</v>
      </c>
      <c r="D32" s="34">
        <v>2025</v>
      </c>
      <c r="E32" s="35" t="s">
        <v>182</v>
      </c>
      <c r="F32" s="35" t="s">
        <v>5</v>
      </c>
      <c r="G32" s="35" t="s">
        <v>5</v>
      </c>
      <c r="H32" s="35" t="s">
        <v>5</v>
      </c>
      <c r="I32" s="23" t="s">
        <v>3</v>
      </c>
      <c r="J32" s="3">
        <f>SUM(K32:R32)</f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28" t="s">
        <v>171</v>
      </c>
      <c r="T32" s="25" t="s">
        <v>121</v>
      </c>
      <c r="U32" s="25">
        <v>0</v>
      </c>
      <c r="V32" s="25" t="s">
        <v>5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</row>
    <row r="33" spans="1:203" s="10" customFormat="1" ht="30" x14ac:dyDescent="0.25">
      <c r="A33" s="34"/>
      <c r="B33" s="35"/>
      <c r="C33" s="34"/>
      <c r="D33" s="34"/>
      <c r="E33" s="35"/>
      <c r="F33" s="35"/>
      <c r="G33" s="35"/>
      <c r="H33" s="35"/>
      <c r="I33" s="14" t="s">
        <v>53</v>
      </c>
      <c r="J33" s="3">
        <f t="shared" ref="J33:J34" si="10">SUM(K33:R33)</f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29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</row>
    <row r="34" spans="1:203" s="10" customFormat="1" ht="30" x14ac:dyDescent="0.25">
      <c r="A34" s="34"/>
      <c r="B34" s="35"/>
      <c r="C34" s="34"/>
      <c r="D34" s="34"/>
      <c r="E34" s="35"/>
      <c r="F34" s="35"/>
      <c r="G34" s="35"/>
      <c r="H34" s="35"/>
      <c r="I34" s="14" t="s">
        <v>34</v>
      </c>
      <c r="J34" s="3">
        <f t="shared" si="10"/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29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</row>
    <row r="35" spans="1:203" s="10" customFormat="1" ht="30" x14ac:dyDescent="0.25">
      <c r="A35" s="34"/>
      <c r="B35" s="35"/>
      <c r="C35" s="34"/>
      <c r="D35" s="34"/>
      <c r="E35" s="35"/>
      <c r="F35" s="35"/>
      <c r="G35" s="35"/>
      <c r="H35" s="35"/>
      <c r="I35" s="14" t="s">
        <v>4</v>
      </c>
      <c r="J35" s="3">
        <f>SUM(K35:R35)</f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0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</row>
    <row r="36" spans="1:203" s="10" customFormat="1" x14ac:dyDescent="0.25">
      <c r="A36" s="34" t="s">
        <v>13</v>
      </c>
      <c r="B36" s="35" t="s">
        <v>151</v>
      </c>
      <c r="C36" s="34">
        <v>2021</v>
      </c>
      <c r="D36" s="34">
        <v>2025</v>
      </c>
      <c r="E36" s="35" t="s">
        <v>6</v>
      </c>
      <c r="F36" s="35" t="s">
        <v>5</v>
      </c>
      <c r="G36" s="35" t="s">
        <v>5</v>
      </c>
      <c r="H36" s="35" t="s">
        <v>5</v>
      </c>
      <c r="I36" s="23" t="s">
        <v>3</v>
      </c>
      <c r="J36" s="3">
        <f>SUM(K36:R36)</f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28" t="s">
        <v>172</v>
      </c>
      <c r="T36" s="25" t="s">
        <v>121</v>
      </c>
      <c r="U36" s="25">
        <v>0</v>
      </c>
      <c r="V36" s="25" t="s">
        <v>5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</row>
    <row r="37" spans="1:203" s="10" customFormat="1" ht="30" x14ac:dyDescent="0.25">
      <c r="A37" s="34"/>
      <c r="B37" s="35"/>
      <c r="C37" s="34"/>
      <c r="D37" s="34"/>
      <c r="E37" s="35"/>
      <c r="F37" s="35"/>
      <c r="G37" s="35"/>
      <c r="H37" s="35"/>
      <c r="I37" s="14" t="s">
        <v>53</v>
      </c>
      <c r="J37" s="3">
        <f t="shared" ref="J37:J38" si="11">SUM(K37:R37)</f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29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</row>
    <row r="38" spans="1:203" s="10" customFormat="1" ht="30" x14ac:dyDescent="0.25">
      <c r="A38" s="34"/>
      <c r="B38" s="35"/>
      <c r="C38" s="34"/>
      <c r="D38" s="34"/>
      <c r="E38" s="35"/>
      <c r="F38" s="35"/>
      <c r="G38" s="35"/>
      <c r="H38" s="35"/>
      <c r="I38" s="14" t="s">
        <v>34</v>
      </c>
      <c r="J38" s="3">
        <f t="shared" si="11"/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29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</row>
    <row r="39" spans="1:203" s="10" customFormat="1" ht="48" customHeight="1" x14ac:dyDescent="0.25">
      <c r="A39" s="34"/>
      <c r="B39" s="35"/>
      <c r="C39" s="34"/>
      <c r="D39" s="34"/>
      <c r="E39" s="35"/>
      <c r="F39" s="35"/>
      <c r="G39" s="35"/>
      <c r="H39" s="35"/>
      <c r="I39" s="14" t="s">
        <v>4</v>
      </c>
      <c r="J39" s="3">
        <f>SUM(K39:R39)</f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30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</row>
    <row r="40" spans="1:203" s="8" customFormat="1" x14ac:dyDescent="0.25">
      <c r="A40" s="34" t="s">
        <v>24</v>
      </c>
      <c r="B40" s="35" t="s">
        <v>152</v>
      </c>
      <c r="C40" s="34">
        <v>2021</v>
      </c>
      <c r="D40" s="34">
        <v>2025</v>
      </c>
      <c r="E40" s="35" t="s">
        <v>185</v>
      </c>
      <c r="F40" s="35" t="s">
        <v>5</v>
      </c>
      <c r="G40" s="35" t="s">
        <v>5</v>
      </c>
      <c r="H40" s="35" t="s">
        <v>5</v>
      </c>
      <c r="I40" s="23" t="s">
        <v>3</v>
      </c>
      <c r="J40" s="3">
        <f>SUM(K40:R40)</f>
        <v>0</v>
      </c>
      <c r="K40" s="3">
        <v>0</v>
      </c>
      <c r="L40" s="3">
        <v>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28" t="s">
        <v>170</v>
      </c>
      <c r="T40" s="16" t="s">
        <v>121</v>
      </c>
      <c r="U40" s="16">
        <v>0</v>
      </c>
      <c r="V40" s="16" t="s">
        <v>5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</row>
    <row r="41" spans="1:203" s="8" customFormat="1" ht="30" x14ac:dyDescent="0.25">
      <c r="A41" s="34"/>
      <c r="B41" s="35"/>
      <c r="C41" s="34"/>
      <c r="D41" s="34"/>
      <c r="E41" s="35"/>
      <c r="F41" s="35"/>
      <c r="G41" s="35"/>
      <c r="H41" s="35"/>
      <c r="I41" s="44" t="s">
        <v>53</v>
      </c>
      <c r="J41" s="40">
        <f>SUM(K42:R42)</f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30"/>
      <c r="T41" s="15" t="s">
        <v>187</v>
      </c>
      <c r="U41" s="16">
        <v>0</v>
      </c>
      <c r="V41" s="16" t="s">
        <v>5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</row>
    <row r="42" spans="1:203" s="8" customFormat="1" ht="60" x14ac:dyDescent="0.25">
      <c r="A42" s="34"/>
      <c r="B42" s="35"/>
      <c r="C42" s="34"/>
      <c r="D42" s="34"/>
      <c r="E42" s="35"/>
      <c r="F42" s="35"/>
      <c r="G42" s="35"/>
      <c r="H42" s="35"/>
      <c r="I42" s="45"/>
      <c r="J42" s="39"/>
      <c r="K42" s="39"/>
      <c r="L42" s="39"/>
      <c r="M42" s="39"/>
      <c r="N42" s="39"/>
      <c r="O42" s="39"/>
      <c r="P42" s="39"/>
      <c r="Q42" s="39"/>
      <c r="R42" s="39"/>
      <c r="S42" s="15" t="s">
        <v>166</v>
      </c>
      <c r="T42" s="16" t="s">
        <v>121</v>
      </c>
      <c r="U42" s="16">
        <v>0</v>
      </c>
      <c r="V42" s="16" t="s">
        <v>5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</row>
    <row r="43" spans="1:203" s="8" customFormat="1" ht="60" x14ac:dyDescent="0.25">
      <c r="A43" s="34"/>
      <c r="B43" s="35"/>
      <c r="C43" s="34"/>
      <c r="D43" s="34"/>
      <c r="E43" s="35"/>
      <c r="F43" s="35"/>
      <c r="G43" s="35"/>
      <c r="H43" s="35"/>
      <c r="I43" s="44" t="s">
        <v>34</v>
      </c>
      <c r="J43" s="40">
        <f t="shared" ref="J43" si="12">SUM(K43:R43)</f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15" t="s">
        <v>167</v>
      </c>
      <c r="T43" s="15" t="s">
        <v>183</v>
      </c>
      <c r="U43" s="16">
        <v>0</v>
      </c>
      <c r="V43" s="16" t="s">
        <v>5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</row>
    <row r="44" spans="1:203" s="8" customFormat="1" ht="45" x14ac:dyDescent="0.25">
      <c r="A44" s="34"/>
      <c r="B44" s="35"/>
      <c r="C44" s="34"/>
      <c r="D44" s="34"/>
      <c r="E44" s="35"/>
      <c r="F44" s="35"/>
      <c r="G44" s="35"/>
      <c r="H44" s="35"/>
      <c r="I44" s="45"/>
      <c r="J44" s="39"/>
      <c r="K44" s="39"/>
      <c r="L44" s="39"/>
      <c r="M44" s="39"/>
      <c r="N44" s="39"/>
      <c r="O44" s="39"/>
      <c r="P44" s="39"/>
      <c r="Q44" s="39"/>
      <c r="R44" s="39"/>
      <c r="S44" s="15" t="s">
        <v>169</v>
      </c>
      <c r="T44" s="15" t="s">
        <v>187</v>
      </c>
      <c r="U44" s="16">
        <v>0</v>
      </c>
      <c r="V44" s="16" t="s">
        <v>5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</row>
    <row r="45" spans="1:203" s="8" customFormat="1" ht="60" x14ac:dyDescent="0.25">
      <c r="A45" s="34"/>
      <c r="B45" s="35"/>
      <c r="C45" s="34"/>
      <c r="D45" s="34"/>
      <c r="E45" s="35"/>
      <c r="F45" s="35"/>
      <c r="G45" s="35"/>
      <c r="H45" s="35"/>
      <c r="I45" s="14" t="s">
        <v>4</v>
      </c>
      <c r="J45" s="3">
        <f>SUM(K45:R45)</f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15" t="s">
        <v>168</v>
      </c>
      <c r="T45" s="15" t="s">
        <v>184</v>
      </c>
      <c r="U45" s="16">
        <v>0</v>
      </c>
      <c r="V45" s="16" t="s">
        <v>5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</row>
    <row r="46" spans="1:203" s="10" customFormat="1" x14ac:dyDescent="0.25">
      <c r="A46" s="34" t="s">
        <v>25</v>
      </c>
      <c r="B46" s="35" t="s">
        <v>153</v>
      </c>
      <c r="C46" s="34">
        <v>2021</v>
      </c>
      <c r="D46" s="34">
        <v>2025</v>
      </c>
      <c r="E46" s="35" t="s">
        <v>6</v>
      </c>
      <c r="F46" s="35" t="s">
        <v>5</v>
      </c>
      <c r="G46" s="35" t="s">
        <v>5</v>
      </c>
      <c r="H46" s="35" t="s">
        <v>5</v>
      </c>
      <c r="I46" s="23" t="s">
        <v>3</v>
      </c>
      <c r="J46" s="3">
        <f>SUM(K46:R46)</f>
        <v>0</v>
      </c>
      <c r="K46" s="3">
        <f>SUM(L46:S46)</f>
        <v>0</v>
      </c>
      <c r="L46" s="3">
        <f>SUM(M46:T46)</f>
        <v>0</v>
      </c>
      <c r="M46" s="3">
        <f>SUM(N46:U46)</f>
        <v>0</v>
      </c>
      <c r="N46" s="3">
        <f>SUM(O46:V46)</f>
        <v>0</v>
      </c>
      <c r="O46" s="3">
        <f>SUM(R46:W46)</f>
        <v>0</v>
      </c>
      <c r="P46" s="3">
        <f t="shared" ref="P46:R46" si="13">SUM(Q46:V46)</f>
        <v>0</v>
      </c>
      <c r="Q46" s="3">
        <f t="shared" si="13"/>
        <v>0</v>
      </c>
      <c r="R46" s="3">
        <f t="shared" si="13"/>
        <v>0</v>
      </c>
      <c r="S46" s="28" t="s">
        <v>5</v>
      </c>
      <c r="T46" s="25" t="s">
        <v>5</v>
      </c>
      <c r="U46" s="25" t="s">
        <v>5</v>
      </c>
      <c r="V46" s="25" t="s">
        <v>5</v>
      </c>
      <c r="W46" s="25" t="s">
        <v>5</v>
      </c>
      <c r="X46" s="25" t="s">
        <v>5</v>
      </c>
      <c r="Y46" s="25" t="s">
        <v>5</v>
      </c>
      <c r="Z46" s="25" t="s">
        <v>5</v>
      </c>
      <c r="AA46" s="25" t="s">
        <v>5</v>
      </c>
      <c r="AB46" s="25" t="s">
        <v>5</v>
      </c>
      <c r="AC46" s="25" t="s">
        <v>5</v>
      </c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</row>
    <row r="47" spans="1:203" s="10" customFormat="1" ht="30" x14ac:dyDescent="0.25">
      <c r="A47" s="34"/>
      <c r="B47" s="35"/>
      <c r="C47" s="34"/>
      <c r="D47" s="34"/>
      <c r="E47" s="35"/>
      <c r="F47" s="35"/>
      <c r="G47" s="35"/>
      <c r="H47" s="35"/>
      <c r="I47" s="14" t="s">
        <v>53</v>
      </c>
      <c r="J47" s="3">
        <f t="shared" ref="J47:J48" si="14">SUM(K47:R47)</f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29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</row>
    <row r="48" spans="1:203" s="10" customFormat="1" ht="30" x14ac:dyDescent="0.25">
      <c r="A48" s="34"/>
      <c r="B48" s="35"/>
      <c r="C48" s="34"/>
      <c r="D48" s="34"/>
      <c r="E48" s="35"/>
      <c r="F48" s="35"/>
      <c r="G48" s="35"/>
      <c r="H48" s="35"/>
      <c r="I48" s="14" t="s">
        <v>34</v>
      </c>
      <c r="J48" s="3">
        <f t="shared" si="14"/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29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</row>
    <row r="49" spans="1:203" s="11" customFormat="1" ht="30" x14ac:dyDescent="0.25">
      <c r="A49" s="34"/>
      <c r="B49" s="35"/>
      <c r="C49" s="34"/>
      <c r="D49" s="34"/>
      <c r="E49" s="35"/>
      <c r="F49" s="35"/>
      <c r="G49" s="35"/>
      <c r="H49" s="35"/>
      <c r="I49" s="14" t="s">
        <v>4</v>
      </c>
      <c r="J49" s="3">
        <f>SUM(K49:R49)</f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0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</row>
    <row r="50" spans="1:203" s="10" customFormat="1" x14ac:dyDescent="0.25">
      <c r="A50" s="34" t="s">
        <v>154</v>
      </c>
      <c r="B50" s="35" t="s">
        <v>155</v>
      </c>
      <c r="C50" s="34">
        <v>2021</v>
      </c>
      <c r="D50" s="34">
        <v>2025</v>
      </c>
      <c r="E50" s="35" t="s">
        <v>6</v>
      </c>
      <c r="F50" s="35" t="s">
        <v>5</v>
      </c>
      <c r="G50" s="35" t="s">
        <v>5</v>
      </c>
      <c r="H50" s="35" t="s">
        <v>5</v>
      </c>
      <c r="I50" s="23" t="s">
        <v>3</v>
      </c>
      <c r="J50" s="3">
        <f>SUM(K50:R50)</f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28" t="s">
        <v>5</v>
      </c>
      <c r="T50" s="25" t="s">
        <v>5</v>
      </c>
      <c r="U50" s="25" t="s">
        <v>5</v>
      </c>
      <c r="V50" s="25" t="s">
        <v>5</v>
      </c>
      <c r="W50" s="25" t="s">
        <v>5</v>
      </c>
      <c r="X50" s="25" t="s">
        <v>5</v>
      </c>
      <c r="Y50" s="25" t="s">
        <v>5</v>
      </c>
      <c r="Z50" s="25" t="s">
        <v>5</v>
      </c>
      <c r="AA50" s="25" t="s">
        <v>5</v>
      </c>
      <c r="AB50" s="25" t="s">
        <v>5</v>
      </c>
      <c r="AC50" s="25" t="s">
        <v>5</v>
      </c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</row>
    <row r="51" spans="1:203" s="10" customFormat="1" ht="30" x14ac:dyDescent="0.25">
      <c r="A51" s="34"/>
      <c r="B51" s="35"/>
      <c r="C51" s="34"/>
      <c r="D51" s="34"/>
      <c r="E51" s="35"/>
      <c r="F51" s="35"/>
      <c r="G51" s="35"/>
      <c r="H51" s="35"/>
      <c r="I51" s="14" t="s">
        <v>53</v>
      </c>
      <c r="J51" s="3">
        <f t="shared" ref="J51:J52" si="15">SUM(K51:R51)</f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29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</row>
    <row r="52" spans="1:203" s="10" customFormat="1" ht="30" x14ac:dyDescent="0.25">
      <c r="A52" s="34"/>
      <c r="B52" s="35"/>
      <c r="C52" s="34"/>
      <c r="D52" s="34"/>
      <c r="E52" s="35"/>
      <c r="F52" s="35"/>
      <c r="G52" s="35"/>
      <c r="H52" s="35"/>
      <c r="I52" s="14" t="s">
        <v>34</v>
      </c>
      <c r="J52" s="3">
        <f t="shared" si="15"/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29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</row>
    <row r="53" spans="1:203" s="11" customFormat="1" ht="30" x14ac:dyDescent="0.25">
      <c r="A53" s="34"/>
      <c r="B53" s="35"/>
      <c r="C53" s="34"/>
      <c r="D53" s="34"/>
      <c r="E53" s="35"/>
      <c r="F53" s="35"/>
      <c r="G53" s="35"/>
      <c r="H53" s="35"/>
      <c r="I53" s="14" t="s">
        <v>4</v>
      </c>
      <c r="J53" s="3">
        <f>SUM(K53:R53)</f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0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</row>
    <row r="54" spans="1:203" s="10" customFormat="1" ht="90" x14ac:dyDescent="0.25">
      <c r="A54" s="25" t="s">
        <v>156</v>
      </c>
      <c r="B54" s="28" t="s">
        <v>160</v>
      </c>
      <c r="C54" s="25">
        <v>2021</v>
      </c>
      <c r="D54" s="25">
        <v>2025</v>
      </c>
      <c r="E54" s="28" t="s">
        <v>182</v>
      </c>
      <c r="F54" s="28" t="s">
        <v>5</v>
      </c>
      <c r="G54" s="28" t="s">
        <v>5</v>
      </c>
      <c r="H54" s="28" t="s">
        <v>5</v>
      </c>
      <c r="I54" s="23" t="s">
        <v>3</v>
      </c>
      <c r="J54" s="3">
        <f>SUM(K54:R54)</f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15" t="s">
        <v>188</v>
      </c>
      <c r="T54" s="15" t="s">
        <v>195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</row>
    <row r="55" spans="1:203" s="10" customFormat="1" ht="45" x14ac:dyDescent="0.25">
      <c r="A55" s="26"/>
      <c r="B55" s="29"/>
      <c r="C55" s="26"/>
      <c r="D55" s="26"/>
      <c r="E55" s="29"/>
      <c r="F55" s="29"/>
      <c r="G55" s="29"/>
      <c r="H55" s="29"/>
      <c r="I55" s="14" t="s">
        <v>53</v>
      </c>
      <c r="J55" s="3">
        <f t="shared" ref="J55:J56" si="16">SUM(K55:R55)</f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15" t="s">
        <v>189</v>
      </c>
      <c r="T55" s="15" t="s">
        <v>196</v>
      </c>
      <c r="U55" s="16" t="s">
        <v>5</v>
      </c>
      <c r="V55" s="16" t="s">
        <v>5</v>
      </c>
      <c r="W55" s="16" t="s">
        <v>5</v>
      </c>
      <c r="X55" s="16" t="s">
        <v>5</v>
      </c>
      <c r="Y55" s="16" t="s">
        <v>5</v>
      </c>
      <c r="Z55" s="16" t="s">
        <v>5</v>
      </c>
      <c r="AA55" s="16" t="s">
        <v>5</v>
      </c>
      <c r="AB55" s="16" t="s">
        <v>5</v>
      </c>
      <c r="AC55" s="16" t="s">
        <v>5</v>
      </c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</row>
    <row r="56" spans="1:203" s="10" customFormat="1" ht="45" x14ac:dyDescent="0.25">
      <c r="A56" s="26"/>
      <c r="B56" s="29"/>
      <c r="C56" s="26"/>
      <c r="D56" s="26"/>
      <c r="E56" s="29"/>
      <c r="F56" s="29"/>
      <c r="G56" s="29"/>
      <c r="H56" s="29"/>
      <c r="I56" s="14" t="s">
        <v>34</v>
      </c>
      <c r="J56" s="3">
        <f t="shared" si="16"/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15" t="s">
        <v>190</v>
      </c>
      <c r="T56" s="15" t="s">
        <v>197</v>
      </c>
      <c r="U56" s="16" t="s">
        <v>5</v>
      </c>
      <c r="V56" s="16" t="s">
        <v>5</v>
      </c>
      <c r="W56" s="16" t="s">
        <v>5</v>
      </c>
      <c r="X56" s="16" t="s">
        <v>5</v>
      </c>
      <c r="Y56" s="16" t="s">
        <v>5</v>
      </c>
      <c r="Z56" s="16" t="s">
        <v>5</v>
      </c>
      <c r="AA56" s="16" t="s">
        <v>5</v>
      </c>
      <c r="AB56" s="16" t="s">
        <v>5</v>
      </c>
      <c r="AC56" s="16" t="s">
        <v>5</v>
      </c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</row>
    <row r="57" spans="1:203" s="11" customFormat="1" ht="60" x14ac:dyDescent="0.25">
      <c r="A57" s="26"/>
      <c r="B57" s="29"/>
      <c r="C57" s="26"/>
      <c r="D57" s="26"/>
      <c r="E57" s="29"/>
      <c r="F57" s="29"/>
      <c r="G57" s="29"/>
      <c r="H57" s="29"/>
      <c r="I57" s="29" t="s">
        <v>4</v>
      </c>
      <c r="J57" s="38"/>
      <c r="K57" s="38"/>
      <c r="L57" s="38"/>
      <c r="M57" s="38"/>
      <c r="N57" s="38"/>
      <c r="O57" s="38"/>
      <c r="P57" s="38"/>
      <c r="Q57" s="38"/>
      <c r="R57" s="38"/>
      <c r="S57" s="22" t="s">
        <v>191</v>
      </c>
      <c r="T57" s="22" t="s">
        <v>197</v>
      </c>
      <c r="U57" s="19" t="s">
        <v>5</v>
      </c>
      <c r="V57" s="19" t="s">
        <v>5</v>
      </c>
      <c r="W57" s="19" t="s">
        <v>5</v>
      </c>
      <c r="X57" s="19" t="s">
        <v>5</v>
      </c>
      <c r="Y57" s="19" t="s">
        <v>5</v>
      </c>
      <c r="Z57" s="19" t="s">
        <v>5</v>
      </c>
      <c r="AA57" s="16" t="s">
        <v>5</v>
      </c>
      <c r="AB57" s="16" t="s">
        <v>5</v>
      </c>
      <c r="AC57" s="16" t="s">
        <v>5</v>
      </c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</row>
    <row r="58" spans="1:203" s="11" customFormat="1" ht="60" x14ac:dyDescent="0.25">
      <c r="A58" s="26"/>
      <c r="B58" s="29"/>
      <c r="C58" s="26"/>
      <c r="D58" s="26"/>
      <c r="E58" s="29"/>
      <c r="F58" s="29"/>
      <c r="G58" s="29"/>
      <c r="H58" s="29"/>
      <c r="I58" s="29"/>
      <c r="J58" s="38"/>
      <c r="K58" s="38"/>
      <c r="L58" s="38"/>
      <c r="M58" s="38"/>
      <c r="N58" s="38"/>
      <c r="O58" s="38"/>
      <c r="P58" s="38"/>
      <c r="Q58" s="38"/>
      <c r="R58" s="38"/>
      <c r="S58" s="22" t="s">
        <v>192</v>
      </c>
      <c r="T58" s="22" t="s">
        <v>121</v>
      </c>
      <c r="U58" s="19">
        <v>0</v>
      </c>
      <c r="V58" s="19" t="s">
        <v>5</v>
      </c>
      <c r="W58" s="19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</row>
    <row r="59" spans="1:203" s="11" customFormat="1" ht="45" x14ac:dyDescent="0.25">
      <c r="A59" s="26"/>
      <c r="B59" s="29"/>
      <c r="C59" s="26"/>
      <c r="D59" s="26"/>
      <c r="E59" s="29"/>
      <c r="F59" s="29"/>
      <c r="G59" s="29"/>
      <c r="H59" s="29"/>
      <c r="I59" s="29"/>
      <c r="J59" s="38"/>
      <c r="K59" s="38"/>
      <c r="L59" s="38"/>
      <c r="M59" s="38"/>
      <c r="N59" s="38"/>
      <c r="O59" s="38"/>
      <c r="P59" s="38"/>
      <c r="Q59" s="38"/>
      <c r="R59" s="38"/>
      <c r="S59" s="22" t="s">
        <v>193</v>
      </c>
      <c r="T59" s="22" t="s">
        <v>121</v>
      </c>
      <c r="U59" s="19">
        <v>0</v>
      </c>
      <c r="V59" s="19" t="s">
        <v>5</v>
      </c>
      <c r="W59" s="19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</row>
    <row r="60" spans="1:203" s="11" customFormat="1" ht="45" x14ac:dyDescent="0.25">
      <c r="A60" s="27"/>
      <c r="B60" s="30"/>
      <c r="C60" s="27"/>
      <c r="D60" s="27"/>
      <c r="E60" s="30"/>
      <c r="F60" s="30"/>
      <c r="G60" s="30"/>
      <c r="H60" s="30"/>
      <c r="I60" s="30"/>
      <c r="J60" s="39"/>
      <c r="K60" s="39"/>
      <c r="L60" s="39"/>
      <c r="M60" s="39"/>
      <c r="N60" s="39"/>
      <c r="O60" s="39"/>
      <c r="P60" s="39"/>
      <c r="Q60" s="39"/>
      <c r="R60" s="39"/>
      <c r="S60" s="22" t="s">
        <v>194</v>
      </c>
      <c r="T60" s="22" t="s">
        <v>121</v>
      </c>
      <c r="U60" s="19">
        <v>0</v>
      </c>
      <c r="V60" s="19" t="s">
        <v>5</v>
      </c>
      <c r="W60" s="19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</row>
    <row r="61" spans="1:203" s="10" customFormat="1" x14ac:dyDescent="0.25">
      <c r="A61" s="34" t="s">
        <v>157</v>
      </c>
      <c r="B61" s="35" t="s">
        <v>161</v>
      </c>
      <c r="C61" s="34">
        <v>2021</v>
      </c>
      <c r="D61" s="34">
        <v>2025</v>
      </c>
      <c r="E61" s="35" t="s">
        <v>6</v>
      </c>
      <c r="F61" s="35" t="s">
        <v>5</v>
      </c>
      <c r="G61" s="35" t="s">
        <v>5</v>
      </c>
      <c r="H61" s="35" t="s">
        <v>5</v>
      </c>
      <c r="I61" s="23" t="s">
        <v>3</v>
      </c>
      <c r="J61" s="3">
        <f>SUM(K61:R61)</f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5" t="s">
        <v>174</v>
      </c>
      <c r="T61" s="34" t="s">
        <v>121</v>
      </c>
      <c r="U61" s="34" t="s">
        <v>5</v>
      </c>
      <c r="V61" s="34" t="s">
        <v>5</v>
      </c>
      <c r="W61" s="34" t="s">
        <v>5</v>
      </c>
      <c r="X61" s="25" t="s">
        <v>5</v>
      </c>
      <c r="Y61" s="25" t="s">
        <v>5</v>
      </c>
      <c r="Z61" s="25" t="s">
        <v>5</v>
      </c>
      <c r="AA61" s="25" t="s">
        <v>5</v>
      </c>
      <c r="AB61" s="25" t="s">
        <v>5</v>
      </c>
      <c r="AC61" s="25" t="s">
        <v>5</v>
      </c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</row>
    <row r="62" spans="1:203" s="10" customFormat="1" ht="30" x14ac:dyDescent="0.25">
      <c r="A62" s="34"/>
      <c r="B62" s="35"/>
      <c r="C62" s="34"/>
      <c r="D62" s="34"/>
      <c r="E62" s="35"/>
      <c r="F62" s="35"/>
      <c r="G62" s="35"/>
      <c r="H62" s="35"/>
      <c r="I62" s="14" t="s">
        <v>53</v>
      </c>
      <c r="J62" s="3">
        <f t="shared" ref="J62:J63" si="17">SUM(K62:R62)</f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5"/>
      <c r="T62" s="34"/>
      <c r="U62" s="34"/>
      <c r="V62" s="34"/>
      <c r="W62" s="34"/>
      <c r="X62" s="26"/>
      <c r="Y62" s="26"/>
      <c r="Z62" s="26"/>
      <c r="AA62" s="26"/>
      <c r="AB62" s="26"/>
      <c r="AC62" s="26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</row>
    <row r="63" spans="1:203" s="10" customFormat="1" ht="30" x14ac:dyDescent="0.25">
      <c r="A63" s="34"/>
      <c r="B63" s="35"/>
      <c r="C63" s="34"/>
      <c r="D63" s="34"/>
      <c r="E63" s="35"/>
      <c r="F63" s="35"/>
      <c r="G63" s="35"/>
      <c r="H63" s="35"/>
      <c r="I63" s="14" t="s">
        <v>34</v>
      </c>
      <c r="J63" s="3">
        <f t="shared" si="17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5"/>
      <c r="T63" s="34"/>
      <c r="U63" s="34"/>
      <c r="V63" s="34"/>
      <c r="W63" s="34"/>
      <c r="X63" s="26"/>
      <c r="Y63" s="26"/>
      <c r="Z63" s="26"/>
      <c r="AA63" s="26"/>
      <c r="AB63" s="26"/>
      <c r="AC63" s="26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</row>
    <row r="64" spans="1:203" s="11" customFormat="1" ht="30" x14ac:dyDescent="0.25">
      <c r="A64" s="34"/>
      <c r="B64" s="35"/>
      <c r="C64" s="34"/>
      <c r="D64" s="34"/>
      <c r="E64" s="35"/>
      <c r="F64" s="35"/>
      <c r="G64" s="35"/>
      <c r="H64" s="35"/>
      <c r="I64" s="14" t="s">
        <v>4</v>
      </c>
      <c r="J64" s="3">
        <f>SUM(K64:R64)</f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5"/>
      <c r="T64" s="34"/>
      <c r="U64" s="34"/>
      <c r="V64" s="34"/>
      <c r="W64" s="34"/>
      <c r="X64" s="27"/>
      <c r="Y64" s="27"/>
      <c r="Z64" s="27"/>
      <c r="AA64" s="27"/>
      <c r="AB64" s="27"/>
      <c r="AC64" s="27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</row>
    <row r="65" spans="1:203" s="10" customFormat="1" x14ac:dyDescent="0.25">
      <c r="A65" s="80" t="s">
        <v>158</v>
      </c>
      <c r="B65" s="35" t="s">
        <v>162</v>
      </c>
      <c r="C65" s="34">
        <v>2021</v>
      </c>
      <c r="D65" s="34">
        <v>2025</v>
      </c>
      <c r="E65" s="35" t="s">
        <v>6</v>
      </c>
      <c r="F65" s="35" t="s">
        <v>5</v>
      </c>
      <c r="G65" s="35" t="s">
        <v>5</v>
      </c>
      <c r="H65" s="35" t="s">
        <v>5</v>
      </c>
      <c r="I65" s="23" t="s">
        <v>3</v>
      </c>
      <c r="J65" s="3">
        <f>SUM(K65:R65)</f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28" t="s">
        <v>5</v>
      </c>
      <c r="T65" s="25" t="s">
        <v>5</v>
      </c>
      <c r="U65" s="25" t="s">
        <v>5</v>
      </c>
      <c r="V65" s="25" t="s">
        <v>5</v>
      </c>
      <c r="W65" s="25" t="s">
        <v>5</v>
      </c>
      <c r="X65" s="25" t="s">
        <v>5</v>
      </c>
      <c r="Y65" s="25" t="s">
        <v>5</v>
      </c>
      <c r="Z65" s="25" t="s">
        <v>5</v>
      </c>
      <c r="AA65" s="25" t="s">
        <v>5</v>
      </c>
      <c r="AB65" s="25" t="s">
        <v>5</v>
      </c>
      <c r="AC65" s="25" t="s">
        <v>5</v>
      </c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</row>
    <row r="66" spans="1:203" s="10" customFormat="1" ht="30" x14ac:dyDescent="0.25">
      <c r="A66" s="80"/>
      <c r="B66" s="35"/>
      <c r="C66" s="34"/>
      <c r="D66" s="34"/>
      <c r="E66" s="35"/>
      <c r="F66" s="35"/>
      <c r="G66" s="35"/>
      <c r="H66" s="35"/>
      <c r="I66" s="14" t="s">
        <v>53</v>
      </c>
      <c r="J66" s="3">
        <f t="shared" ref="J66:J67" si="18">SUM(K66:R66)</f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29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</row>
    <row r="67" spans="1:203" s="10" customFormat="1" ht="30" x14ac:dyDescent="0.25">
      <c r="A67" s="80"/>
      <c r="B67" s="35"/>
      <c r="C67" s="34"/>
      <c r="D67" s="34"/>
      <c r="E67" s="35"/>
      <c r="F67" s="35"/>
      <c r="G67" s="35"/>
      <c r="H67" s="35"/>
      <c r="I67" s="14" t="s">
        <v>34</v>
      </c>
      <c r="J67" s="3">
        <f t="shared" si="18"/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29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</row>
    <row r="68" spans="1:203" s="11" customFormat="1" ht="30" x14ac:dyDescent="0.25">
      <c r="A68" s="80"/>
      <c r="B68" s="35"/>
      <c r="C68" s="34"/>
      <c r="D68" s="34"/>
      <c r="E68" s="35"/>
      <c r="F68" s="35"/>
      <c r="G68" s="35"/>
      <c r="H68" s="35"/>
      <c r="I68" s="14" t="s">
        <v>4</v>
      </c>
      <c r="J68" s="3">
        <f>SUM(K68:R68)</f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0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</row>
    <row r="69" spans="1:203" x14ac:dyDescent="0.25">
      <c r="A69" s="34" t="s">
        <v>159</v>
      </c>
      <c r="B69" s="35" t="s">
        <v>198</v>
      </c>
      <c r="C69" s="34">
        <v>2020</v>
      </c>
      <c r="D69" s="34">
        <v>2025</v>
      </c>
      <c r="E69" s="35" t="s">
        <v>6</v>
      </c>
      <c r="F69" s="35" t="s">
        <v>5</v>
      </c>
      <c r="G69" s="35" t="s">
        <v>5</v>
      </c>
      <c r="H69" s="35" t="s">
        <v>5</v>
      </c>
      <c r="I69" s="23" t="s">
        <v>3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5" t="s">
        <v>5</v>
      </c>
      <c r="T69" s="34" t="s">
        <v>5</v>
      </c>
      <c r="U69" s="34" t="s">
        <v>5</v>
      </c>
      <c r="V69" s="34" t="s">
        <v>5</v>
      </c>
      <c r="W69" s="34" t="s">
        <v>5</v>
      </c>
      <c r="X69" s="34" t="s">
        <v>5</v>
      </c>
      <c r="Y69" s="34" t="s">
        <v>5</v>
      </c>
      <c r="Z69" s="34" t="s">
        <v>5</v>
      </c>
      <c r="AA69" s="34" t="s">
        <v>5</v>
      </c>
      <c r="AB69" s="34" t="s">
        <v>5</v>
      </c>
      <c r="AC69" s="34" t="s">
        <v>5</v>
      </c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</row>
    <row r="70" spans="1:203" ht="30" x14ac:dyDescent="0.25">
      <c r="A70" s="34"/>
      <c r="B70" s="35"/>
      <c r="C70" s="34"/>
      <c r="D70" s="34"/>
      <c r="E70" s="35"/>
      <c r="F70" s="35"/>
      <c r="G70" s="35"/>
      <c r="H70" s="35"/>
      <c r="I70" s="14" t="s">
        <v>53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5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</row>
    <row r="71" spans="1:203" ht="30" x14ac:dyDescent="0.25">
      <c r="A71" s="34"/>
      <c r="B71" s="35"/>
      <c r="C71" s="34"/>
      <c r="D71" s="34"/>
      <c r="E71" s="35"/>
      <c r="F71" s="35"/>
      <c r="G71" s="35"/>
      <c r="H71" s="35"/>
      <c r="I71" s="14" t="s">
        <v>34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5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</row>
    <row r="72" spans="1:203" ht="30" x14ac:dyDescent="0.25">
      <c r="A72" s="34"/>
      <c r="B72" s="35"/>
      <c r="C72" s="34"/>
      <c r="D72" s="34"/>
      <c r="E72" s="35"/>
      <c r="F72" s="35"/>
      <c r="G72" s="35"/>
      <c r="H72" s="35"/>
      <c r="I72" s="14" t="s">
        <v>4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5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</row>
    <row r="73" spans="1:203" s="10" customFormat="1" x14ac:dyDescent="0.25">
      <c r="A73" s="34" t="s">
        <v>163</v>
      </c>
      <c r="B73" s="35" t="s">
        <v>199</v>
      </c>
      <c r="C73" s="34">
        <v>2020</v>
      </c>
      <c r="D73" s="34">
        <v>2025</v>
      </c>
      <c r="E73" s="35" t="s">
        <v>6</v>
      </c>
      <c r="F73" s="35" t="s">
        <v>5</v>
      </c>
      <c r="G73" s="35" t="s">
        <v>5</v>
      </c>
      <c r="H73" s="35" t="s">
        <v>5</v>
      </c>
      <c r="I73" s="23" t="s">
        <v>3</v>
      </c>
      <c r="J73" s="3">
        <f>SUM(K73:R73)</f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28" t="s">
        <v>5</v>
      </c>
      <c r="T73" s="25" t="s">
        <v>5</v>
      </c>
      <c r="U73" s="25" t="s">
        <v>5</v>
      </c>
      <c r="V73" s="25" t="s">
        <v>5</v>
      </c>
      <c r="W73" s="25" t="s">
        <v>5</v>
      </c>
      <c r="X73" s="25" t="s">
        <v>5</v>
      </c>
      <c r="Y73" s="25" t="s">
        <v>5</v>
      </c>
      <c r="Z73" s="25" t="s">
        <v>5</v>
      </c>
      <c r="AA73" s="25" t="s">
        <v>5</v>
      </c>
      <c r="AB73" s="25" t="s">
        <v>5</v>
      </c>
      <c r="AC73" s="25" t="s">
        <v>5</v>
      </c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</row>
    <row r="74" spans="1:203" s="10" customFormat="1" ht="30" x14ac:dyDescent="0.25">
      <c r="A74" s="34"/>
      <c r="B74" s="35"/>
      <c r="C74" s="34"/>
      <c r="D74" s="34"/>
      <c r="E74" s="35"/>
      <c r="F74" s="35"/>
      <c r="G74" s="35"/>
      <c r="H74" s="35"/>
      <c r="I74" s="14" t="s">
        <v>53</v>
      </c>
      <c r="J74" s="3">
        <f t="shared" ref="J74:J75" si="19">SUM(K74:R74)</f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29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</row>
    <row r="75" spans="1:203" s="10" customFormat="1" ht="30" x14ac:dyDescent="0.25">
      <c r="A75" s="34"/>
      <c r="B75" s="35"/>
      <c r="C75" s="34"/>
      <c r="D75" s="34"/>
      <c r="E75" s="35"/>
      <c r="F75" s="35"/>
      <c r="G75" s="35"/>
      <c r="H75" s="35"/>
      <c r="I75" s="14" t="s">
        <v>34</v>
      </c>
      <c r="J75" s="3">
        <f t="shared" si="19"/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29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</row>
    <row r="76" spans="1:203" s="10" customFormat="1" ht="30" x14ac:dyDescent="0.25">
      <c r="A76" s="34"/>
      <c r="B76" s="35"/>
      <c r="C76" s="34"/>
      <c r="D76" s="34"/>
      <c r="E76" s="35"/>
      <c r="F76" s="35"/>
      <c r="G76" s="35"/>
      <c r="H76" s="35"/>
      <c r="I76" s="14" t="s">
        <v>4</v>
      </c>
      <c r="J76" s="3">
        <f>SUM(K76:R76)</f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0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</row>
    <row r="77" spans="1:203" x14ac:dyDescent="0.25">
      <c r="A77" s="34" t="s">
        <v>200</v>
      </c>
      <c r="B77" s="35" t="s">
        <v>203</v>
      </c>
      <c r="C77" s="34">
        <v>2020</v>
      </c>
      <c r="D77" s="34">
        <v>2025</v>
      </c>
      <c r="E77" s="35" t="s">
        <v>6</v>
      </c>
      <c r="F77" s="35" t="s">
        <v>5</v>
      </c>
      <c r="G77" s="35" t="s">
        <v>5</v>
      </c>
      <c r="H77" s="35" t="s">
        <v>5</v>
      </c>
      <c r="I77" s="23" t="s">
        <v>3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5" t="s">
        <v>5</v>
      </c>
      <c r="T77" s="34" t="s">
        <v>5</v>
      </c>
      <c r="U77" s="34" t="s">
        <v>5</v>
      </c>
      <c r="V77" s="34" t="s">
        <v>5</v>
      </c>
      <c r="W77" s="34" t="s">
        <v>5</v>
      </c>
      <c r="X77" s="34" t="s">
        <v>5</v>
      </c>
      <c r="Y77" s="34" t="s">
        <v>5</v>
      </c>
      <c r="Z77" s="34" t="s">
        <v>5</v>
      </c>
      <c r="AA77" s="34" t="s">
        <v>5</v>
      </c>
      <c r="AB77" s="34" t="s">
        <v>5</v>
      </c>
      <c r="AC77" s="34" t="s">
        <v>5</v>
      </c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</row>
    <row r="78" spans="1:203" ht="30" x14ac:dyDescent="0.25">
      <c r="A78" s="34"/>
      <c r="B78" s="35"/>
      <c r="C78" s="34"/>
      <c r="D78" s="34"/>
      <c r="E78" s="35"/>
      <c r="F78" s="35"/>
      <c r="G78" s="35"/>
      <c r="H78" s="35"/>
      <c r="I78" s="14" t="s">
        <v>53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5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</row>
    <row r="79" spans="1:203" ht="30" x14ac:dyDescent="0.25">
      <c r="A79" s="34"/>
      <c r="B79" s="35"/>
      <c r="C79" s="34"/>
      <c r="D79" s="34"/>
      <c r="E79" s="35"/>
      <c r="F79" s="35"/>
      <c r="G79" s="35"/>
      <c r="H79" s="35"/>
      <c r="I79" s="14" t="s">
        <v>34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5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</row>
    <row r="80" spans="1:203" ht="30" x14ac:dyDescent="0.25">
      <c r="A80" s="34"/>
      <c r="B80" s="35"/>
      <c r="C80" s="34"/>
      <c r="D80" s="34"/>
      <c r="E80" s="35"/>
      <c r="F80" s="35"/>
      <c r="G80" s="35"/>
      <c r="H80" s="35"/>
      <c r="I80" s="14" t="s">
        <v>4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5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</row>
    <row r="81" spans="1:203" x14ac:dyDescent="0.25">
      <c r="A81" s="34" t="s">
        <v>201</v>
      </c>
      <c r="B81" s="35" t="s">
        <v>204</v>
      </c>
      <c r="C81" s="34">
        <v>2020</v>
      </c>
      <c r="D81" s="34">
        <v>2025</v>
      </c>
      <c r="E81" s="35" t="s">
        <v>6</v>
      </c>
      <c r="F81" s="35" t="s">
        <v>5</v>
      </c>
      <c r="G81" s="35" t="s">
        <v>5</v>
      </c>
      <c r="H81" s="35" t="s">
        <v>5</v>
      </c>
      <c r="I81" s="23" t="s">
        <v>3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5" t="s">
        <v>5</v>
      </c>
      <c r="T81" s="34" t="s">
        <v>5</v>
      </c>
      <c r="U81" s="34" t="s">
        <v>5</v>
      </c>
      <c r="V81" s="34" t="s">
        <v>5</v>
      </c>
      <c r="W81" s="34" t="s">
        <v>5</v>
      </c>
      <c r="X81" s="34" t="s">
        <v>5</v>
      </c>
      <c r="Y81" s="34" t="s">
        <v>5</v>
      </c>
      <c r="Z81" s="34" t="s">
        <v>5</v>
      </c>
      <c r="AA81" s="34" t="s">
        <v>5</v>
      </c>
      <c r="AB81" s="34" t="s">
        <v>5</v>
      </c>
      <c r="AC81" s="34" t="s">
        <v>5</v>
      </c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</row>
    <row r="82" spans="1:203" ht="30" x14ac:dyDescent="0.25">
      <c r="A82" s="34"/>
      <c r="B82" s="35"/>
      <c r="C82" s="34"/>
      <c r="D82" s="34"/>
      <c r="E82" s="35"/>
      <c r="F82" s="35"/>
      <c r="G82" s="35"/>
      <c r="H82" s="35"/>
      <c r="I82" s="14" t="s">
        <v>53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5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</row>
    <row r="83" spans="1:203" ht="30" x14ac:dyDescent="0.25">
      <c r="A83" s="34"/>
      <c r="B83" s="35"/>
      <c r="C83" s="34"/>
      <c r="D83" s="34"/>
      <c r="E83" s="35"/>
      <c r="F83" s="35"/>
      <c r="G83" s="35"/>
      <c r="H83" s="35"/>
      <c r="I83" s="14" t="s">
        <v>34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5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</row>
    <row r="84" spans="1:203" ht="30" x14ac:dyDescent="0.25">
      <c r="A84" s="34"/>
      <c r="B84" s="35"/>
      <c r="C84" s="34"/>
      <c r="D84" s="34"/>
      <c r="E84" s="35"/>
      <c r="F84" s="35"/>
      <c r="G84" s="35"/>
      <c r="H84" s="35"/>
      <c r="I84" s="14" t="s">
        <v>4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5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</row>
    <row r="85" spans="1:203" x14ac:dyDescent="0.25">
      <c r="A85" s="34" t="s">
        <v>202</v>
      </c>
      <c r="B85" s="35" t="s">
        <v>205</v>
      </c>
      <c r="C85" s="34">
        <v>2020</v>
      </c>
      <c r="D85" s="34">
        <v>2025</v>
      </c>
      <c r="E85" s="35" t="s">
        <v>6</v>
      </c>
      <c r="F85" s="35" t="s">
        <v>5</v>
      </c>
      <c r="G85" s="35" t="s">
        <v>5</v>
      </c>
      <c r="H85" s="35" t="s">
        <v>5</v>
      </c>
      <c r="I85" s="23" t="s">
        <v>3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5" t="s">
        <v>5</v>
      </c>
      <c r="T85" s="34" t="s">
        <v>5</v>
      </c>
      <c r="U85" s="34" t="s">
        <v>5</v>
      </c>
      <c r="V85" s="34" t="s">
        <v>5</v>
      </c>
      <c r="W85" s="34" t="s">
        <v>5</v>
      </c>
      <c r="X85" s="34" t="s">
        <v>5</v>
      </c>
      <c r="Y85" s="34" t="s">
        <v>5</v>
      </c>
      <c r="Z85" s="34" t="s">
        <v>5</v>
      </c>
      <c r="AA85" s="34" t="s">
        <v>5</v>
      </c>
      <c r="AB85" s="34" t="s">
        <v>5</v>
      </c>
      <c r="AC85" s="34" t="s">
        <v>5</v>
      </c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</row>
    <row r="86" spans="1:203" ht="30" x14ac:dyDescent="0.25">
      <c r="A86" s="34"/>
      <c r="B86" s="35"/>
      <c r="C86" s="34"/>
      <c r="D86" s="34"/>
      <c r="E86" s="35"/>
      <c r="F86" s="35"/>
      <c r="G86" s="35"/>
      <c r="H86" s="35"/>
      <c r="I86" s="14" t="s">
        <v>53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5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</row>
    <row r="87" spans="1:203" ht="30" x14ac:dyDescent="0.25">
      <c r="A87" s="34"/>
      <c r="B87" s="35"/>
      <c r="C87" s="34"/>
      <c r="D87" s="34"/>
      <c r="E87" s="35"/>
      <c r="F87" s="35"/>
      <c r="G87" s="35"/>
      <c r="H87" s="35"/>
      <c r="I87" s="14" t="s">
        <v>34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5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</row>
    <row r="88" spans="1:203" ht="30" x14ac:dyDescent="0.25">
      <c r="A88" s="34"/>
      <c r="B88" s="35"/>
      <c r="C88" s="34"/>
      <c r="D88" s="34"/>
      <c r="E88" s="35"/>
      <c r="F88" s="35"/>
      <c r="G88" s="35"/>
      <c r="H88" s="35"/>
      <c r="I88" s="14" t="s">
        <v>4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5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</row>
    <row r="89" spans="1:203" x14ac:dyDescent="0.25">
      <c r="A89" s="37" t="s">
        <v>54</v>
      </c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</row>
    <row r="90" spans="1:203" x14ac:dyDescent="0.25">
      <c r="A90" s="25" t="s">
        <v>20</v>
      </c>
      <c r="B90" s="28" t="s">
        <v>84</v>
      </c>
      <c r="C90" s="25">
        <v>2020</v>
      </c>
      <c r="D90" s="25">
        <v>2025</v>
      </c>
      <c r="E90" s="28" t="s">
        <v>6</v>
      </c>
      <c r="F90" s="28" t="s">
        <v>5</v>
      </c>
      <c r="G90" s="28" t="s">
        <v>5</v>
      </c>
      <c r="H90" s="28" t="s">
        <v>5</v>
      </c>
      <c r="I90" s="14" t="s">
        <v>3</v>
      </c>
      <c r="J90" s="3">
        <f>SUM(K90:R90)</f>
        <v>22855050</v>
      </c>
      <c r="K90" s="3">
        <f>K91+K92+K93</f>
        <v>4227300</v>
      </c>
      <c r="L90" s="3">
        <f t="shared" ref="L90:R90" si="20">L91+L92+L93</f>
        <v>3843000</v>
      </c>
      <c r="M90" s="3">
        <f t="shared" si="20"/>
        <v>6520499.9999999991</v>
      </c>
      <c r="N90" s="3">
        <f t="shared" si="20"/>
        <v>3381000</v>
      </c>
      <c r="O90" s="3">
        <f t="shared" si="20"/>
        <v>4883250</v>
      </c>
      <c r="P90" s="3">
        <f t="shared" ref="P90" si="21">P91+P92+P93</f>
        <v>0</v>
      </c>
      <c r="Q90" s="3">
        <f t="shared" ref="Q90" si="22">Q91+Q92+Q93</f>
        <v>0</v>
      </c>
      <c r="R90" s="3">
        <f t="shared" si="20"/>
        <v>0</v>
      </c>
      <c r="S90" s="25" t="s">
        <v>5</v>
      </c>
      <c r="T90" s="25" t="s">
        <v>5</v>
      </c>
      <c r="U90" s="25" t="s">
        <v>5</v>
      </c>
      <c r="V90" s="25" t="s">
        <v>5</v>
      </c>
      <c r="W90" s="25" t="s">
        <v>5</v>
      </c>
      <c r="X90" s="25" t="s">
        <v>5</v>
      </c>
      <c r="Y90" s="25" t="s">
        <v>5</v>
      </c>
      <c r="Z90" s="25" t="s">
        <v>5</v>
      </c>
      <c r="AA90" s="25" t="s">
        <v>5</v>
      </c>
      <c r="AB90" s="25" t="s">
        <v>5</v>
      </c>
      <c r="AC90" s="25" t="s">
        <v>5</v>
      </c>
    </row>
    <row r="91" spans="1:203" ht="30" x14ac:dyDescent="0.25">
      <c r="A91" s="26"/>
      <c r="B91" s="29"/>
      <c r="C91" s="26"/>
      <c r="D91" s="26"/>
      <c r="E91" s="29"/>
      <c r="F91" s="29"/>
      <c r="G91" s="29"/>
      <c r="H91" s="29"/>
      <c r="I91" s="14" t="s">
        <v>53</v>
      </c>
      <c r="J91" s="3">
        <f t="shared" ref="J91:J92" si="23">SUM(K91:R91)</f>
        <v>6710777.3899999997</v>
      </c>
      <c r="K91" s="3">
        <f t="shared" ref="K91:R91" si="24">K95+K99+K103+K107+K115</f>
        <v>1394120.86</v>
      </c>
      <c r="L91" s="3">
        <f t="shared" si="24"/>
        <v>673335.42</v>
      </c>
      <c r="M91" s="3">
        <f t="shared" si="24"/>
        <v>2057089.72</v>
      </c>
      <c r="N91" s="3">
        <f>N95+N99+N103+N107+N115+N111</f>
        <v>1084613.6399999999</v>
      </c>
      <c r="O91" s="3">
        <f t="shared" si="24"/>
        <v>1501617.75</v>
      </c>
      <c r="P91" s="3">
        <f t="shared" ref="P91" si="25">P95+P99+P103+P107+P115</f>
        <v>0</v>
      </c>
      <c r="Q91" s="3">
        <f t="shared" ref="Q91" si="26">Q95+Q99+Q103+Q107+Q115</f>
        <v>0</v>
      </c>
      <c r="R91" s="3">
        <f t="shared" si="24"/>
        <v>0</v>
      </c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203" ht="30" x14ac:dyDescent="0.25">
      <c r="A92" s="26"/>
      <c r="B92" s="29"/>
      <c r="C92" s="26"/>
      <c r="D92" s="26"/>
      <c r="E92" s="29"/>
      <c r="F92" s="29"/>
      <c r="G92" s="29"/>
      <c r="H92" s="29"/>
      <c r="I92" s="14" t="s">
        <v>34</v>
      </c>
      <c r="J92" s="3">
        <f t="shared" si="23"/>
        <v>15305118.609999999</v>
      </c>
      <c r="K92" s="3">
        <f>K96+K100+K104+K108+K116</f>
        <v>2706360.14</v>
      </c>
      <c r="L92" s="3">
        <f>L96+L100+L104+L108+L116</f>
        <v>3054374.58</v>
      </c>
      <c r="M92" s="3">
        <f>M96+M100+M104+M108+M112+M116</f>
        <v>4267795.2799999993</v>
      </c>
      <c r="N92" s="3">
        <f t="shared" ref="N92:N93" si="27">N96+N100+N104+N108+N116+N112</f>
        <v>2194956.36</v>
      </c>
      <c r="O92" s="3">
        <f>O96+O100+O104+O108+O116</f>
        <v>3081632.25</v>
      </c>
      <c r="P92" s="3">
        <f>P96+P100+P104+P108+P116</f>
        <v>0</v>
      </c>
      <c r="Q92" s="3">
        <f>Q96+Q100+Q104+Q108+Q116</f>
        <v>0</v>
      </c>
      <c r="R92" s="3">
        <f>R96+R100+R104+R108+R116</f>
        <v>0</v>
      </c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203" ht="30" x14ac:dyDescent="0.25">
      <c r="A93" s="27"/>
      <c r="B93" s="30"/>
      <c r="C93" s="27"/>
      <c r="D93" s="27"/>
      <c r="E93" s="30"/>
      <c r="F93" s="30"/>
      <c r="G93" s="30"/>
      <c r="H93" s="30"/>
      <c r="I93" s="14" t="s">
        <v>4</v>
      </c>
      <c r="J93" s="3">
        <f>SUM(K93:R93)</f>
        <v>839154</v>
      </c>
      <c r="K93" s="3">
        <f>K97+K101+K105+K109+K117</f>
        <v>126819</v>
      </c>
      <c r="L93" s="3">
        <f t="shared" ref="L93:R93" si="28">L97+L101+L105+L109+L117</f>
        <v>115290</v>
      </c>
      <c r="M93" s="3">
        <f>M97+M101+M105+M109+M117+M113</f>
        <v>195615</v>
      </c>
      <c r="N93" s="3">
        <f t="shared" si="27"/>
        <v>101430</v>
      </c>
      <c r="O93" s="3">
        <f t="shared" si="28"/>
        <v>300000</v>
      </c>
      <c r="P93" s="3">
        <f t="shared" ref="P93" si="29">P97+P101+P105+P109+P117</f>
        <v>0</v>
      </c>
      <c r="Q93" s="3">
        <f t="shared" ref="Q93" si="30">Q97+Q101+Q105+Q109+Q117</f>
        <v>0</v>
      </c>
      <c r="R93" s="3">
        <f t="shared" si="28"/>
        <v>0</v>
      </c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</row>
    <row r="94" spans="1:203" x14ac:dyDescent="0.25">
      <c r="A94" s="25" t="s">
        <v>55</v>
      </c>
      <c r="B94" s="28" t="s">
        <v>85</v>
      </c>
      <c r="C94" s="25">
        <v>2020</v>
      </c>
      <c r="D94" s="25">
        <v>2025</v>
      </c>
      <c r="E94" s="28" t="s">
        <v>6</v>
      </c>
      <c r="F94" s="28" t="s">
        <v>5</v>
      </c>
      <c r="G94" s="28" t="s">
        <v>5</v>
      </c>
      <c r="H94" s="28" t="s">
        <v>5</v>
      </c>
      <c r="I94" s="14" t="s">
        <v>3</v>
      </c>
      <c r="J94" s="3">
        <v>0</v>
      </c>
      <c r="K94" s="3">
        <f>K95+K96+K97</f>
        <v>0</v>
      </c>
      <c r="L94" s="3">
        <f t="shared" ref="L94:R94" si="31">L95+L96+L97</f>
        <v>0</v>
      </c>
      <c r="M94" s="3">
        <f t="shared" si="31"/>
        <v>0</v>
      </c>
      <c r="N94" s="3">
        <f t="shared" si="31"/>
        <v>0</v>
      </c>
      <c r="O94" s="3">
        <f t="shared" si="31"/>
        <v>0</v>
      </c>
      <c r="P94" s="3">
        <f t="shared" ref="P94" si="32">P95+P96+P97</f>
        <v>0</v>
      </c>
      <c r="Q94" s="3">
        <f t="shared" ref="Q94" si="33">Q95+Q96+Q97</f>
        <v>0</v>
      </c>
      <c r="R94" s="3">
        <f t="shared" si="31"/>
        <v>0</v>
      </c>
      <c r="S94" s="25" t="s">
        <v>5</v>
      </c>
      <c r="T94" s="25" t="s">
        <v>5</v>
      </c>
      <c r="U94" s="25" t="s">
        <v>5</v>
      </c>
      <c r="V94" s="25" t="s">
        <v>5</v>
      </c>
      <c r="W94" s="25" t="s">
        <v>5</v>
      </c>
      <c r="X94" s="25" t="s">
        <v>5</v>
      </c>
      <c r="Y94" s="25" t="s">
        <v>5</v>
      </c>
      <c r="Z94" s="25" t="s">
        <v>5</v>
      </c>
      <c r="AA94" s="25" t="s">
        <v>5</v>
      </c>
      <c r="AB94" s="25" t="s">
        <v>5</v>
      </c>
      <c r="AC94" s="25" t="s">
        <v>5</v>
      </c>
    </row>
    <row r="95" spans="1:203" ht="30" x14ac:dyDescent="0.25">
      <c r="A95" s="26"/>
      <c r="B95" s="29"/>
      <c r="C95" s="26"/>
      <c r="D95" s="26"/>
      <c r="E95" s="29"/>
      <c r="F95" s="29"/>
      <c r="G95" s="29"/>
      <c r="H95" s="29"/>
      <c r="I95" s="14" t="s">
        <v>53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203" ht="30" x14ac:dyDescent="0.25">
      <c r="A96" s="26"/>
      <c r="B96" s="29"/>
      <c r="C96" s="26"/>
      <c r="D96" s="26"/>
      <c r="E96" s="29"/>
      <c r="F96" s="29"/>
      <c r="G96" s="29"/>
      <c r="H96" s="29"/>
      <c r="I96" s="14" t="s">
        <v>34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</row>
    <row r="97" spans="1:29" ht="30" x14ac:dyDescent="0.25">
      <c r="A97" s="27"/>
      <c r="B97" s="30"/>
      <c r="C97" s="27"/>
      <c r="D97" s="27"/>
      <c r="E97" s="30"/>
      <c r="F97" s="30"/>
      <c r="G97" s="30"/>
      <c r="H97" s="30"/>
      <c r="I97" s="14" t="s">
        <v>4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</row>
    <row r="98" spans="1:29" x14ac:dyDescent="0.25">
      <c r="A98" s="34" t="s">
        <v>56</v>
      </c>
      <c r="B98" s="28" t="s">
        <v>86</v>
      </c>
      <c r="C98" s="25">
        <v>2020</v>
      </c>
      <c r="D98" s="25">
        <v>2025</v>
      </c>
      <c r="E98" s="28" t="s">
        <v>6</v>
      </c>
      <c r="F98" s="28" t="s">
        <v>5</v>
      </c>
      <c r="G98" s="28" t="s">
        <v>5</v>
      </c>
      <c r="H98" s="28" t="s">
        <v>5</v>
      </c>
      <c r="I98" s="23" t="s">
        <v>3</v>
      </c>
      <c r="J98" s="3">
        <v>0</v>
      </c>
      <c r="K98" s="3">
        <f>K99+K100+K101</f>
        <v>0</v>
      </c>
      <c r="L98" s="3">
        <f t="shared" ref="L98:R98" si="34">L99+L100+L101</f>
        <v>0</v>
      </c>
      <c r="M98" s="3">
        <f t="shared" si="34"/>
        <v>0</v>
      </c>
      <c r="N98" s="3">
        <f t="shared" si="34"/>
        <v>0</v>
      </c>
      <c r="O98" s="3">
        <f t="shared" si="34"/>
        <v>0</v>
      </c>
      <c r="P98" s="3">
        <f t="shared" ref="P98" si="35">P99+P100+P101</f>
        <v>0</v>
      </c>
      <c r="Q98" s="3">
        <f t="shared" ref="Q98" si="36">Q99+Q100+Q101</f>
        <v>0</v>
      </c>
      <c r="R98" s="3">
        <f t="shared" si="34"/>
        <v>0</v>
      </c>
      <c r="S98" s="25" t="s">
        <v>5</v>
      </c>
      <c r="T98" s="25" t="s">
        <v>5</v>
      </c>
      <c r="U98" s="25" t="s">
        <v>5</v>
      </c>
      <c r="V98" s="25" t="s">
        <v>5</v>
      </c>
      <c r="W98" s="25" t="s">
        <v>5</v>
      </c>
      <c r="X98" s="25" t="s">
        <v>5</v>
      </c>
      <c r="Y98" s="25" t="s">
        <v>5</v>
      </c>
      <c r="Z98" s="25" t="s">
        <v>5</v>
      </c>
      <c r="AA98" s="25" t="s">
        <v>5</v>
      </c>
      <c r="AB98" s="25" t="s">
        <v>5</v>
      </c>
      <c r="AC98" s="25" t="s">
        <v>5</v>
      </c>
    </row>
    <row r="99" spans="1:29" ht="30" x14ac:dyDescent="0.25">
      <c r="A99" s="34"/>
      <c r="B99" s="29"/>
      <c r="C99" s="26"/>
      <c r="D99" s="26"/>
      <c r="E99" s="29"/>
      <c r="F99" s="29"/>
      <c r="G99" s="29"/>
      <c r="H99" s="29"/>
      <c r="I99" s="12" t="s">
        <v>53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</row>
    <row r="100" spans="1:29" ht="30" x14ac:dyDescent="0.25">
      <c r="A100" s="34"/>
      <c r="B100" s="29"/>
      <c r="C100" s="26"/>
      <c r="D100" s="26"/>
      <c r="E100" s="29"/>
      <c r="F100" s="29"/>
      <c r="G100" s="29"/>
      <c r="H100" s="29"/>
      <c r="I100" s="12" t="s">
        <v>34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</row>
    <row r="101" spans="1:29" ht="30" x14ac:dyDescent="0.25">
      <c r="A101" s="34"/>
      <c r="B101" s="30"/>
      <c r="C101" s="27"/>
      <c r="D101" s="27"/>
      <c r="E101" s="30"/>
      <c r="F101" s="30"/>
      <c r="G101" s="30"/>
      <c r="H101" s="30"/>
      <c r="I101" s="14" t="s">
        <v>4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">
        <v>0</v>
      </c>
      <c r="P101" s="3">
        <v>0</v>
      </c>
      <c r="Q101" s="3">
        <v>0</v>
      </c>
      <c r="R101" s="3">
        <v>0</v>
      </c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</row>
    <row r="102" spans="1:29" x14ac:dyDescent="0.25">
      <c r="A102" s="25" t="s">
        <v>57</v>
      </c>
      <c r="B102" s="28" t="s">
        <v>87</v>
      </c>
      <c r="C102" s="25">
        <v>2020</v>
      </c>
      <c r="D102" s="25">
        <v>2025</v>
      </c>
      <c r="E102" s="28" t="s">
        <v>6</v>
      </c>
      <c r="F102" s="28" t="s">
        <v>5</v>
      </c>
      <c r="G102" s="28" t="s">
        <v>5</v>
      </c>
      <c r="H102" s="28" t="s">
        <v>5</v>
      </c>
      <c r="I102" s="14" t="s">
        <v>3</v>
      </c>
      <c r="J102" s="3">
        <v>0</v>
      </c>
      <c r="K102" s="3">
        <f>K103+K104+K105</f>
        <v>0</v>
      </c>
      <c r="L102" s="3">
        <f t="shared" ref="L102:R102" si="37">L103+L104+L105</f>
        <v>0</v>
      </c>
      <c r="M102" s="3">
        <f t="shared" si="37"/>
        <v>0</v>
      </c>
      <c r="N102" s="3">
        <f t="shared" si="37"/>
        <v>0</v>
      </c>
      <c r="O102" s="3">
        <f t="shared" si="37"/>
        <v>0</v>
      </c>
      <c r="P102" s="3">
        <f t="shared" ref="P102" si="38">P103+P104+P105</f>
        <v>0</v>
      </c>
      <c r="Q102" s="3">
        <f t="shared" ref="Q102" si="39">Q103+Q104+Q105</f>
        <v>0</v>
      </c>
      <c r="R102" s="3">
        <f t="shared" si="37"/>
        <v>0</v>
      </c>
      <c r="S102" s="25" t="s">
        <v>5</v>
      </c>
      <c r="T102" s="25" t="s">
        <v>5</v>
      </c>
      <c r="U102" s="25" t="s">
        <v>5</v>
      </c>
      <c r="V102" s="25" t="s">
        <v>5</v>
      </c>
      <c r="W102" s="25" t="s">
        <v>5</v>
      </c>
      <c r="X102" s="25" t="s">
        <v>5</v>
      </c>
      <c r="Y102" s="25" t="s">
        <v>5</v>
      </c>
      <c r="Z102" s="25" t="s">
        <v>5</v>
      </c>
      <c r="AA102" s="25" t="s">
        <v>5</v>
      </c>
      <c r="AB102" s="25" t="s">
        <v>5</v>
      </c>
      <c r="AC102" s="25" t="s">
        <v>5</v>
      </c>
    </row>
    <row r="103" spans="1:29" ht="30" x14ac:dyDescent="0.25">
      <c r="A103" s="26"/>
      <c r="B103" s="29"/>
      <c r="C103" s="26"/>
      <c r="D103" s="26"/>
      <c r="E103" s="29"/>
      <c r="F103" s="29"/>
      <c r="G103" s="29"/>
      <c r="H103" s="29"/>
      <c r="I103" s="14" t="s">
        <v>53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</row>
    <row r="104" spans="1:29" ht="30" x14ac:dyDescent="0.25">
      <c r="A104" s="26"/>
      <c r="B104" s="29"/>
      <c r="C104" s="26"/>
      <c r="D104" s="26"/>
      <c r="E104" s="29"/>
      <c r="F104" s="29"/>
      <c r="G104" s="29"/>
      <c r="H104" s="29"/>
      <c r="I104" s="14" t="s">
        <v>34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</row>
    <row r="105" spans="1:29" ht="30" x14ac:dyDescent="0.25">
      <c r="A105" s="27"/>
      <c r="B105" s="30"/>
      <c r="C105" s="27"/>
      <c r="D105" s="27"/>
      <c r="E105" s="30"/>
      <c r="F105" s="30"/>
      <c r="G105" s="30"/>
      <c r="H105" s="30"/>
      <c r="I105" s="14" t="s">
        <v>4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  <c r="Q105" s="3">
        <v>0</v>
      </c>
      <c r="R105" s="3">
        <v>0</v>
      </c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</row>
    <row r="106" spans="1:29" x14ac:dyDescent="0.25">
      <c r="A106" s="25" t="s">
        <v>58</v>
      </c>
      <c r="B106" s="28" t="s">
        <v>88</v>
      </c>
      <c r="C106" s="25">
        <v>2020</v>
      </c>
      <c r="D106" s="25">
        <v>2025</v>
      </c>
      <c r="E106" s="28" t="s">
        <v>6</v>
      </c>
      <c r="F106" s="28" t="s">
        <v>5</v>
      </c>
      <c r="G106" s="28" t="s">
        <v>5</v>
      </c>
      <c r="H106" s="28" t="s">
        <v>5</v>
      </c>
      <c r="I106" s="14" t="s">
        <v>3</v>
      </c>
      <c r="J106" s="3">
        <f>J107+J108+J109</f>
        <v>22729050</v>
      </c>
      <c r="K106" s="3">
        <f t="shared" ref="K106:R106" si="40">K107+K108+K109</f>
        <v>4227300</v>
      </c>
      <c r="L106" s="3">
        <f t="shared" si="40"/>
        <v>3843000</v>
      </c>
      <c r="M106" s="3">
        <f t="shared" si="40"/>
        <v>6394500</v>
      </c>
      <c r="N106" s="3">
        <f t="shared" si="40"/>
        <v>3381000</v>
      </c>
      <c r="O106" s="3">
        <f t="shared" si="40"/>
        <v>4883250</v>
      </c>
      <c r="P106" s="3">
        <f t="shared" ref="P106" si="41">P107+P108+P109</f>
        <v>0</v>
      </c>
      <c r="Q106" s="3">
        <f t="shared" ref="Q106" si="42">Q107+Q108+Q109</f>
        <v>0</v>
      </c>
      <c r="R106" s="3">
        <f t="shared" si="40"/>
        <v>0</v>
      </c>
      <c r="S106" s="28" t="s">
        <v>32</v>
      </c>
      <c r="T106" s="25" t="s">
        <v>33</v>
      </c>
      <c r="U106" s="25">
        <v>24</v>
      </c>
      <c r="V106" s="25">
        <v>5</v>
      </c>
      <c r="W106" s="25">
        <v>4</v>
      </c>
      <c r="X106" s="25">
        <v>7</v>
      </c>
      <c r="Y106" s="25">
        <v>4</v>
      </c>
      <c r="Z106" s="25">
        <v>4</v>
      </c>
      <c r="AA106" s="25">
        <v>0</v>
      </c>
      <c r="AB106" s="25">
        <v>0</v>
      </c>
      <c r="AC106" s="25">
        <v>0</v>
      </c>
    </row>
    <row r="107" spans="1:29" ht="30" x14ac:dyDescent="0.25">
      <c r="A107" s="26"/>
      <c r="B107" s="29"/>
      <c r="C107" s="26"/>
      <c r="D107" s="26"/>
      <c r="E107" s="29"/>
      <c r="F107" s="29"/>
      <c r="G107" s="29"/>
      <c r="H107" s="29"/>
      <c r="I107" s="14" t="s">
        <v>53</v>
      </c>
      <c r="J107" s="3">
        <f t="shared" ref="J107:J108" si="43">SUM(K107:R107)</f>
        <v>6710777.3899999997</v>
      </c>
      <c r="K107" s="3">
        <v>1394120.86</v>
      </c>
      <c r="L107" s="3">
        <v>673335.42</v>
      </c>
      <c r="M107" s="3">
        <v>2057089.72</v>
      </c>
      <c r="N107" s="3">
        <v>1084613.6399999999</v>
      </c>
      <c r="O107" s="3">
        <v>1501617.75</v>
      </c>
      <c r="P107" s="3">
        <v>0</v>
      </c>
      <c r="Q107" s="3">
        <v>0</v>
      </c>
      <c r="R107" s="3">
        <v>0</v>
      </c>
      <c r="S107" s="29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</row>
    <row r="108" spans="1:29" ht="30" x14ac:dyDescent="0.25">
      <c r="A108" s="26"/>
      <c r="B108" s="29"/>
      <c r="C108" s="26"/>
      <c r="D108" s="26"/>
      <c r="E108" s="29"/>
      <c r="F108" s="29"/>
      <c r="G108" s="29"/>
      <c r="H108" s="29"/>
      <c r="I108" s="14" t="s">
        <v>34</v>
      </c>
      <c r="J108" s="3">
        <f t="shared" si="43"/>
        <v>15182898.609999999</v>
      </c>
      <c r="K108" s="3">
        <v>2706360.14</v>
      </c>
      <c r="L108" s="3">
        <v>3054374.58</v>
      </c>
      <c r="M108" s="3">
        <v>4145575.28</v>
      </c>
      <c r="N108" s="3">
        <v>2194956.36</v>
      </c>
      <c r="O108" s="3">
        <v>3081632.25</v>
      </c>
      <c r="P108" s="3">
        <v>0</v>
      </c>
      <c r="Q108" s="3">
        <v>0</v>
      </c>
      <c r="R108" s="3">
        <v>0</v>
      </c>
      <c r="S108" s="29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</row>
    <row r="109" spans="1:29" ht="30" x14ac:dyDescent="0.25">
      <c r="A109" s="27"/>
      <c r="B109" s="30"/>
      <c r="C109" s="27"/>
      <c r="D109" s="27"/>
      <c r="E109" s="30"/>
      <c r="F109" s="30"/>
      <c r="G109" s="30"/>
      <c r="H109" s="30"/>
      <c r="I109" s="14" t="s">
        <v>4</v>
      </c>
      <c r="J109" s="3">
        <f>SUM(K109:R109)</f>
        <v>835374</v>
      </c>
      <c r="K109" s="3">
        <v>126819</v>
      </c>
      <c r="L109" s="3">
        <v>115290</v>
      </c>
      <c r="M109" s="3">
        <v>191835</v>
      </c>
      <c r="N109" s="3">
        <v>101430</v>
      </c>
      <c r="O109" s="3">
        <v>300000</v>
      </c>
      <c r="P109" s="3">
        <v>0</v>
      </c>
      <c r="Q109" s="3">
        <v>0</v>
      </c>
      <c r="R109" s="3">
        <v>0</v>
      </c>
      <c r="S109" s="30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</row>
    <row r="110" spans="1:29" ht="29.25" customHeight="1" x14ac:dyDescent="0.25">
      <c r="A110" s="25" t="s">
        <v>59</v>
      </c>
      <c r="B110" s="28" t="s">
        <v>89</v>
      </c>
      <c r="C110" s="18">
        <v>2020</v>
      </c>
      <c r="D110" s="18">
        <v>2025</v>
      </c>
      <c r="E110" s="28" t="s">
        <v>6</v>
      </c>
      <c r="F110" s="21" t="s">
        <v>5</v>
      </c>
      <c r="G110" s="21" t="s">
        <v>5</v>
      </c>
      <c r="H110" s="21" t="s">
        <v>5</v>
      </c>
      <c r="I110" s="14" t="s">
        <v>3</v>
      </c>
      <c r="J110" s="3">
        <f t="shared" ref="J110:J113" si="44">SUM(K110:R110)</f>
        <v>0</v>
      </c>
      <c r="K110" s="3">
        <f>K111+K112+K113</f>
        <v>0</v>
      </c>
      <c r="L110" s="3">
        <f t="shared" ref="L110:R110" si="45">L111+L112+L113</f>
        <v>0</v>
      </c>
      <c r="M110" s="3">
        <f t="shared" si="45"/>
        <v>0</v>
      </c>
      <c r="N110" s="3">
        <f t="shared" si="45"/>
        <v>0</v>
      </c>
      <c r="O110" s="3">
        <f t="shared" si="45"/>
        <v>0</v>
      </c>
      <c r="P110" s="3">
        <f t="shared" ref="P110" si="46">P111+P112+P113</f>
        <v>0</v>
      </c>
      <c r="Q110" s="3">
        <f t="shared" ref="Q110" si="47">Q111+Q112+Q113</f>
        <v>0</v>
      </c>
      <c r="R110" s="3">
        <f t="shared" si="45"/>
        <v>0</v>
      </c>
      <c r="S110" s="28" t="s">
        <v>98</v>
      </c>
      <c r="T110" s="25" t="s">
        <v>29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</row>
    <row r="111" spans="1:29" ht="30" x14ac:dyDescent="0.25">
      <c r="A111" s="26"/>
      <c r="B111" s="29"/>
      <c r="C111" s="18"/>
      <c r="D111" s="18"/>
      <c r="E111" s="29"/>
      <c r="F111" s="21"/>
      <c r="G111" s="21"/>
      <c r="H111" s="21"/>
      <c r="I111" s="14" t="s">
        <v>53</v>
      </c>
      <c r="J111" s="3">
        <f t="shared" si="44"/>
        <v>0</v>
      </c>
      <c r="K111" s="3">
        <v>0</v>
      </c>
      <c r="L111" s="3">
        <v>0</v>
      </c>
      <c r="M111" s="3">
        <v>0</v>
      </c>
      <c r="N111" s="3">
        <f>+N115</f>
        <v>0</v>
      </c>
      <c r="O111" s="3">
        <v>0</v>
      </c>
      <c r="P111" s="3">
        <v>0</v>
      </c>
      <c r="Q111" s="3">
        <v>0</v>
      </c>
      <c r="R111" s="3">
        <v>0</v>
      </c>
      <c r="S111" s="29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</row>
    <row r="112" spans="1:29" ht="30" x14ac:dyDescent="0.25">
      <c r="A112" s="26"/>
      <c r="B112" s="29"/>
      <c r="C112" s="18"/>
      <c r="D112" s="18"/>
      <c r="E112" s="29"/>
      <c r="F112" s="21"/>
      <c r="G112" s="21"/>
      <c r="H112" s="21"/>
      <c r="I112" s="14" t="s">
        <v>34</v>
      </c>
      <c r="J112" s="3">
        <f t="shared" si="44"/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29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</row>
    <row r="113" spans="1:29" ht="30" x14ac:dyDescent="0.25">
      <c r="A113" s="27"/>
      <c r="B113" s="30"/>
      <c r="C113" s="18"/>
      <c r="D113" s="18"/>
      <c r="E113" s="30"/>
      <c r="F113" s="21"/>
      <c r="G113" s="21"/>
      <c r="H113" s="21"/>
      <c r="I113" s="14" t="s">
        <v>4</v>
      </c>
      <c r="J113" s="3">
        <f t="shared" si="44"/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3">
        <v>0</v>
      </c>
      <c r="S113" s="30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</row>
    <row r="114" spans="1:29" x14ac:dyDescent="0.25">
      <c r="A114" s="25" t="s">
        <v>215</v>
      </c>
      <c r="B114" s="28" t="s">
        <v>216</v>
      </c>
      <c r="C114" s="25">
        <v>2020</v>
      </c>
      <c r="D114" s="25">
        <v>2025</v>
      </c>
      <c r="E114" s="28" t="s">
        <v>6</v>
      </c>
      <c r="F114" s="28" t="s">
        <v>5</v>
      </c>
      <c r="G114" s="28" t="s">
        <v>5</v>
      </c>
      <c r="H114" s="28" t="s">
        <v>5</v>
      </c>
      <c r="I114" s="14" t="s">
        <v>3</v>
      </c>
      <c r="J114" s="3">
        <f>SUM(K114:O114)</f>
        <v>126000</v>
      </c>
      <c r="K114" s="3">
        <f>K115+K116+K117</f>
        <v>0</v>
      </c>
      <c r="L114" s="3">
        <f t="shared" ref="L114:R114" si="48">L115+L116+L117</f>
        <v>0</v>
      </c>
      <c r="M114" s="3">
        <f t="shared" si="48"/>
        <v>126000</v>
      </c>
      <c r="N114" s="3">
        <f t="shared" si="48"/>
        <v>0</v>
      </c>
      <c r="O114" s="3">
        <f t="shared" si="48"/>
        <v>0</v>
      </c>
      <c r="P114" s="3">
        <f t="shared" ref="P114" si="49">P115+P116+P117</f>
        <v>0</v>
      </c>
      <c r="Q114" s="3">
        <f t="shared" ref="Q114" si="50">Q115+Q116+Q117</f>
        <v>0</v>
      </c>
      <c r="R114" s="3">
        <f t="shared" si="48"/>
        <v>0</v>
      </c>
      <c r="S114" s="28" t="s">
        <v>217</v>
      </c>
      <c r="T114" s="25" t="s">
        <v>33</v>
      </c>
      <c r="U114" s="25">
        <v>5</v>
      </c>
      <c r="V114" s="25">
        <v>0</v>
      </c>
      <c r="W114" s="25">
        <v>0</v>
      </c>
      <c r="X114" s="25">
        <v>1</v>
      </c>
      <c r="Y114" s="25" t="s">
        <v>5</v>
      </c>
      <c r="Z114" s="25">
        <v>4</v>
      </c>
      <c r="AA114" s="25" t="s">
        <v>5</v>
      </c>
      <c r="AB114" s="25" t="s">
        <v>5</v>
      </c>
      <c r="AC114" s="25" t="s">
        <v>5</v>
      </c>
    </row>
    <row r="115" spans="1:29" ht="30" x14ac:dyDescent="0.25">
      <c r="A115" s="26"/>
      <c r="B115" s="29"/>
      <c r="C115" s="26"/>
      <c r="D115" s="26"/>
      <c r="E115" s="29"/>
      <c r="F115" s="29"/>
      <c r="G115" s="29"/>
      <c r="H115" s="29"/>
      <c r="I115" s="14" t="s">
        <v>53</v>
      </c>
      <c r="J115" s="3">
        <f t="shared" ref="J115:J116" si="51">SUM(K115:O115)</f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29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29" ht="30" x14ac:dyDescent="0.25">
      <c r="A116" s="26"/>
      <c r="B116" s="29"/>
      <c r="C116" s="26"/>
      <c r="D116" s="26"/>
      <c r="E116" s="29"/>
      <c r="F116" s="29"/>
      <c r="G116" s="29"/>
      <c r="H116" s="29"/>
      <c r="I116" s="14" t="s">
        <v>34</v>
      </c>
      <c r="J116" s="3">
        <f t="shared" si="51"/>
        <v>122220</v>
      </c>
      <c r="K116" s="3">
        <v>0</v>
      </c>
      <c r="L116" s="3">
        <v>0</v>
      </c>
      <c r="M116" s="3">
        <v>122220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29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</row>
    <row r="117" spans="1:29" ht="30" x14ac:dyDescent="0.25">
      <c r="A117" s="27"/>
      <c r="B117" s="30"/>
      <c r="C117" s="27"/>
      <c r="D117" s="27"/>
      <c r="E117" s="30"/>
      <c r="F117" s="30"/>
      <c r="G117" s="30"/>
      <c r="H117" s="30"/>
      <c r="I117" s="14" t="s">
        <v>4</v>
      </c>
      <c r="J117" s="3">
        <f>SUM(K117:O117)</f>
        <v>3780</v>
      </c>
      <c r="K117" s="3">
        <v>0</v>
      </c>
      <c r="L117" s="3">
        <v>0</v>
      </c>
      <c r="M117" s="3">
        <v>3780</v>
      </c>
      <c r="N117" s="3">
        <v>0</v>
      </c>
      <c r="O117" s="3">
        <v>0</v>
      </c>
      <c r="P117" s="3">
        <v>0</v>
      </c>
      <c r="Q117" s="3">
        <v>0</v>
      </c>
      <c r="R117" s="3">
        <v>0</v>
      </c>
      <c r="S117" s="30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</row>
    <row r="118" spans="1:29" x14ac:dyDescent="0.25">
      <c r="A118" s="49" t="s">
        <v>60</v>
      </c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1"/>
    </row>
    <row r="119" spans="1:29" x14ac:dyDescent="0.25">
      <c r="A119" s="25">
        <v>3</v>
      </c>
      <c r="B119" s="28" t="s">
        <v>97</v>
      </c>
      <c r="C119" s="25">
        <v>2020</v>
      </c>
      <c r="D119" s="25">
        <v>2025</v>
      </c>
      <c r="E119" s="28" t="s">
        <v>6</v>
      </c>
      <c r="F119" s="28" t="s">
        <v>5</v>
      </c>
      <c r="G119" s="28" t="s">
        <v>5</v>
      </c>
      <c r="H119" s="28" t="s">
        <v>5</v>
      </c>
      <c r="I119" s="23" t="s">
        <v>3</v>
      </c>
      <c r="J119" s="3">
        <f>SUM(K119:R119)</f>
        <v>23128966.230000004</v>
      </c>
      <c r="K119" s="3">
        <f>K120+K121+K122</f>
        <v>4274190</v>
      </c>
      <c r="L119" s="3">
        <f t="shared" ref="L119:R119" si="52">L120+L121+L122</f>
        <v>3174132.63</v>
      </c>
      <c r="M119" s="3">
        <f t="shared" si="52"/>
        <v>5425095.3700000001</v>
      </c>
      <c r="N119" s="3">
        <f t="shared" si="52"/>
        <v>7755163.7400000002</v>
      </c>
      <c r="O119" s="3">
        <f t="shared" si="52"/>
        <v>2500384.4900000002</v>
      </c>
      <c r="P119" s="3">
        <f t="shared" ref="P119" si="53">P120+P121+P122</f>
        <v>0</v>
      </c>
      <c r="Q119" s="3">
        <f t="shared" ref="Q119" si="54">Q120+Q121+Q122</f>
        <v>0</v>
      </c>
      <c r="R119" s="3">
        <f t="shared" si="52"/>
        <v>0</v>
      </c>
      <c r="S119" s="28" t="s">
        <v>5</v>
      </c>
      <c r="T119" s="28" t="s">
        <v>5</v>
      </c>
      <c r="U119" s="25" t="s">
        <v>5</v>
      </c>
      <c r="V119" s="25" t="s">
        <v>5</v>
      </c>
      <c r="W119" s="25" t="s">
        <v>5</v>
      </c>
      <c r="X119" s="25" t="s">
        <v>5</v>
      </c>
      <c r="Y119" s="25" t="s">
        <v>5</v>
      </c>
      <c r="Z119" s="25" t="s">
        <v>5</v>
      </c>
      <c r="AA119" s="25" t="s">
        <v>5</v>
      </c>
      <c r="AB119" s="25" t="s">
        <v>5</v>
      </c>
      <c r="AC119" s="25" t="s">
        <v>5</v>
      </c>
    </row>
    <row r="120" spans="1:29" ht="30" x14ac:dyDescent="0.25">
      <c r="A120" s="26"/>
      <c r="B120" s="29"/>
      <c r="C120" s="26"/>
      <c r="D120" s="26"/>
      <c r="E120" s="29"/>
      <c r="F120" s="29"/>
      <c r="G120" s="29"/>
      <c r="H120" s="29"/>
      <c r="I120" s="14" t="s">
        <v>53</v>
      </c>
      <c r="J120" s="3">
        <f t="shared" ref="J120:J121" si="55">SUM(K120:R120)</f>
        <v>0</v>
      </c>
      <c r="K120" s="3">
        <f>K124+K128+K132</f>
        <v>0</v>
      </c>
      <c r="L120" s="3">
        <f t="shared" ref="L120:R120" si="56">L124+L128+L132</f>
        <v>0</v>
      </c>
      <c r="M120" s="3">
        <f t="shared" si="56"/>
        <v>0</v>
      </c>
      <c r="N120" s="3">
        <f t="shared" si="56"/>
        <v>0</v>
      </c>
      <c r="O120" s="3">
        <f t="shared" si="56"/>
        <v>0</v>
      </c>
      <c r="P120" s="3">
        <f t="shared" ref="P120" si="57">P124+P128+P132</f>
        <v>0</v>
      </c>
      <c r="Q120" s="3">
        <f t="shared" ref="Q120" si="58">Q124+Q128+Q132</f>
        <v>0</v>
      </c>
      <c r="R120" s="3">
        <f t="shared" si="56"/>
        <v>0</v>
      </c>
      <c r="S120" s="29"/>
      <c r="T120" s="29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29" ht="30" x14ac:dyDescent="0.25">
      <c r="A121" s="26"/>
      <c r="B121" s="29"/>
      <c r="C121" s="26"/>
      <c r="D121" s="26"/>
      <c r="E121" s="29"/>
      <c r="F121" s="29"/>
      <c r="G121" s="29"/>
      <c r="H121" s="29"/>
      <c r="I121" s="14" t="s">
        <v>34</v>
      </c>
      <c r="J121" s="3">
        <f t="shared" si="55"/>
        <v>0</v>
      </c>
      <c r="K121" s="3">
        <f>K125+K129+K133</f>
        <v>0</v>
      </c>
      <c r="L121" s="3">
        <v>0</v>
      </c>
      <c r="M121" s="3">
        <v>0</v>
      </c>
      <c r="N121" s="3">
        <f t="shared" ref="N121" si="59">N125+N129+N133</f>
        <v>0</v>
      </c>
      <c r="O121" s="3">
        <v>0</v>
      </c>
      <c r="P121" s="3">
        <v>0</v>
      </c>
      <c r="Q121" s="3">
        <v>0</v>
      </c>
      <c r="R121" s="3">
        <v>0</v>
      </c>
      <c r="S121" s="29"/>
      <c r="T121" s="29"/>
      <c r="U121" s="26"/>
      <c r="V121" s="26"/>
      <c r="W121" s="26"/>
      <c r="X121" s="26"/>
      <c r="Y121" s="26"/>
      <c r="Z121" s="26"/>
      <c r="AA121" s="26"/>
      <c r="AB121" s="26"/>
      <c r="AC121" s="26"/>
    </row>
    <row r="122" spans="1:29" ht="30" x14ac:dyDescent="0.25">
      <c r="A122" s="27"/>
      <c r="B122" s="30"/>
      <c r="C122" s="27"/>
      <c r="D122" s="27"/>
      <c r="E122" s="30"/>
      <c r="F122" s="30"/>
      <c r="G122" s="30"/>
      <c r="H122" s="30"/>
      <c r="I122" s="14" t="s">
        <v>4</v>
      </c>
      <c r="J122" s="3">
        <f>SUM(K122:R122)</f>
        <v>23128966.230000004</v>
      </c>
      <c r="K122" s="3">
        <f>K126+K130+K134</f>
        <v>4274190</v>
      </c>
      <c r="L122" s="3">
        <f t="shared" ref="L122:R122" si="60">L126+L130+L134</f>
        <v>3174132.63</v>
      </c>
      <c r="M122" s="3">
        <f t="shared" si="60"/>
        <v>5425095.3700000001</v>
      </c>
      <c r="N122" s="3">
        <f t="shared" si="60"/>
        <v>7755163.7400000002</v>
      </c>
      <c r="O122" s="3">
        <f t="shared" si="60"/>
        <v>2500384.4900000002</v>
      </c>
      <c r="P122" s="3">
        <f t="shared" ref="P122" si="61">P126+P130+P134</f>
        <v>0</v>
      </c>
      <c r="Q122" s="3">
        <f t="shared" ref="Q122" si="62">Q126+Q130+Q134</f>
        <v>0</v>
      </c>
      <c r="R122" s="3">
        <f t="shared" si="60"/>
        <v>0</v>
      </c>
      <c r="S122" s="30"/>
      <c r="T122" s="30"/>
      <c r="U122" s="27"/>
      <c r="V122" s="27"/>
      <c r="W122" s="27"/>
      <c r="X122" s="27"/>
      <c r="Y122" s="27"/>
      <c r="Z122" s="27"/>
      <c r="AA122" s="27"/>
      <c r="AB122" s="27"/>
      <c r="AC122" s="27"/>
    </row>
    <row r="123" spans="1:29" x14ac:dyDescent="0.25">
      <c r="A123" s="25" t="s">
        <v>61</v>
      </c>
      <c r="B123" s="28" t="s">
        <v>90</v>
      </c>
      <c r="C123" s="25">
        <v>2020</v>
      </c>
      <c r="D123" s="25">
        <v>2025</v>
      </c>
      <c r="E123" s="28" t="s">
        <v>6</v>
      </c>
      <c r="F123" s="28" t="s">
        <v>5</v>
      </c>
      <c r="G123" s="28" t="s">
        <v>5</v>
      </c>
      <c r="H123" s="28" t="s">
        <v>5</v>
      </c>
      <c r="I123" s="23" t="s">
        <v>3</v>
      </c>
      <c r="J123" s="3">
        <f>SUM(K123:R123)</f>
        <v>7424231.0300000003</v>
      </c>
      <c r="K123" s="3">
        <f>K124+K125+K126</f>
        <v>12000</v>
      </c>
      <c r="L123" s="3">
        <f t="shared" ref="L123:R123" si="63">L124+L125+L126</f>
        <v>611784.63</v>
      </c>
      <c r="M123" s="3">
        <f t="shared" si="63"/>
        <v>1056632.6599999999</v>
      </c>
      <c r="N123" s="3">
        <f t="shared" si="63"/>
        <v>5743813.7400000002</v>
      </c>
      <c r="O123" s="3">
        <f t="shared" si="63"/>
        <v>0</v>
      </c>
      <c r="P123" s="3">
        <f t="shared" ref="P123" si="64">P124+P125+P126</f>
        <v>0</v>
      </c>
      <c r="Q123" s="3">
        <f t="shared" ref="Q123" si="65">Q124+Q125+Q126</f>
        <v>0</v>
      </c>
      <c r="R123" s="3">
        <f t="shared" si="63"/>
        <v>0</v>
      </c>
      <c r="S123" s="28" t="s">
        <v>5</v>
      </c>
      <c r="T123" s="28" t="s">
        <v>5</v>
      </c>
      <c r="U123" s="25" t="s">
        <v>5</v>
      </c>
      <c r="V123" s="25" t="s">
        <v>5</v>
      </c>
      <c r="W123" s="25" t="s">
        <v>5</v>
      </c>
      <c r="X123" s="25" t="s">
        <v>5</v>
      </c>
      <c r="Y123" s="25" t="s">
        <v>5</v>
      </c>
      <c r="Z123" s="25" t="s">
        <v>5</v>
      </c>
      <c r="AA123" s="25" t="s">
        <v>5</v>
      </c>
      <c r="AB123" s="25" t="s">
        <v>5</v>
      </c>
      <c r="AC123" s="25" t="s">
        <v>5</v>
      </c>
    </row>
    <row r="124" spans="1:29" ht="30" x14ac:dyDescent="0.25">
      <c r="A124" s="26"/>
      <c r="B124" s="29"/>
      <c r="C124" s="26"/>
      <c r="D124" s="26"/>
      <c r="E124" s="29"/>
      <c r="F124" s="29"/>
      <c r="G124" s="29"/>
      <c r="H124" s="29"/>
      <c r="I124" s="14" t="s">
        <v>53</v>
      </c>
      <c r="J124" s="3">
        <f t="shared" ref="J124:J126" si="66">SUM(K124:R124)</f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29"/>
      <c r="T124" s="29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29" ht="30" x14ac:dyDescent="0.25">
      <c r="A125" s="26"/>
      <c r="B125" s="29"/>
      <c r="C125" s="26"/>
      <c r="D125" s="26"/>
      <c r="E125" s="29"/>
      <c r="F125" s="29"/>
      <c r="G125" s="29"/>
      <c r="H125" s="29"/>
      <c r="I125" s="14" t="s">
        <v>34</v>
      </c>
      <c r="J125" s="3">
        <f t="shared" si="66"/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29"/>
      <c r="T125" s="29"/>
      <c r="U125" s="26"/>
      <c r="V125" s="26"/>
      <c r="W125" s="26"/>
      <c r="X125" s="26"/>
      <c r="Y125" s="26"/>
      <c r="Z125" s="26"/>
      <c r="AA125" s="26"/>
      <c r="AB125" s="26"/>
      <c r="AC125" s="26"/>
    </row>
    <row r="126" spans="1:29" ht="30" x14ac:dyDescent="0.25">
      <c r="A126" s="27"/>
      <c r="B126" s="30"/>
      <c r="C126" s="27"/>
      <c r="D126" s="27"/>
      <c r="E126" s="30"/>
      <c r="F126" s="30"/>
      <c r="G126" s="30"/>
      <c r="H126" s="30"/>
      <c r="I126" s="14" t="s">
        <v>4</v>
      </c>
      <c r="J126" s="3">
        <f t="shared" si="66"/>
        <v>7424231.0300000003</v>
      </c>
      <c r="K126" s="3">
        <v>12000</v>
      </c>
      <c r="L126" s="3">
        <v>611784.63</v>
      </c>
      <c r="M126" s="3">
        <v>1056632.6599999999</v>
      </c>
      <c r="N126" s="3">
        <v>5743813.7400000002</v>
      </c>
      <c r="O126" s="3">
        <v>0</v>
      </c>
      <c r="P126" s="3">
        <v>0</v>
      </c>
      <c r="Q126" s="3">
        <v>0</v>
      </c>
      <c r="R126" s="3">
        <v>0</v>
      </c>
      <c r="S126" s="30"/>
      <c r="T126" s="30"/>
      <c r="U126" s="27"/>
      <c r="V126" s="27"/>
      <c r="W126" s="27"/>
      <c r="X126" s="27"/>
      <c r="Y126" s="27"/>
      <c r="Z126" s="27"/>
      <c r="AA126" s="27"/>
      <c r="AB126" s="27"/>
      <c r="AC126" s="27"/>
    </row>
    <row r="127" spans="1:29" x14ac:dyDescent="0.25">
      <c r="A127" s="25" t="s">
        <v>62</v>
      </c>
      <c r="B127" s="28" t="s">
        <v>91</v>
      </c>
      <c r="C127" s="25">
        <v>2020</v>
      </c>
      <c r="D127" s="25">
        <v>2025</v>
      </c>
      <c r="E127" s="28" t="s">
        <v>6</v>
      </c>
      <c r="F127" s="28" t="s">
        <v>5</v>
      </c>
      <c r="G127" s="28" t="s">
        <v>5</v>
      </c>
      <c r="H127" s="28" t="s">
        <v>5</v>
      </c>
      <c r="I127" s="23" t="s">
        <v>3</v>
      </c>
      <c r="J127" s="3">
        <v>0</v>
      </c>
      <c r="K127" s="3">
        <f>K128+K129+K130</f>
        <v>4262190</v>
      </c>
      <c r="L127" s="3">
        <f t="shared" ref="L127:R127" si="67">L128+L129+L130</f>
        <v>553536</v>
      </c>
      <c r="M127" s="3">
        <f t="shared" si="67"/>
        <v>4368462.71</v>
      </c>
      <c r="N127" s="3">
        <f t="shared" si="67"/>
        <v>2011350</v>
      </c>
      <c r="O127" s="3">
        <f t="shared" si="67"/>
        <v>2500384.4900000002</v>
      </c>
      <c r="P127" s="3">
        <f t="shared" ref="P127" si="68">P128+P129+P130</f>
        <v>0</v>
      </c>
      <c r="Q127" s="3">
        <f t="shared" ref="Q127" si="69">Q128+Q129+Q130</f>
        <v>0</v>
      </c>
      <c r="R127" s="3">
        <f t="shared" si="67"/>
        <v>0</v>
      </c>
      <c r="S127" s="28" t="s">
        <v>256</v>
      </c>
      <c r="T127" s="28" t="s">
        <v>29</v>
      </c>
      <c r="U127" s="25">
        <v>1</v>
      </c>
      <c r="V127" s="25" t="s">
        <v>5</v>
      </c>
      <c r="W127" s="25" t="s">
        <v>5</v>
      </c>
      <c r="X127" s="25" t="s">
        <v>5</v>
      </c>
      <c r="Y127" s="25" t="s">
        <v>5</v>
      </c>
      <c r="Z127" s="25">
        <v>1</v>
      </c>
      <c r="AA127" s="25" t="s">
        <v>5</v>
      </c>
      <c r="AB127" s="25" t="s">
        <v>5</v>
      </c>
      <c r="AC127" s="25" t="s">
        <v>5</v>
      </c>
    </row>
    <row r="128" spans="1:29" ht="30" x14ac:dyDescent="0.25">
      <c r="A128" s="26"/>
      <c r="B128" s="29"/>
      <c r="C128" s="26"/>
      <c r="D128" s="26"/>
      <c r="E128" s="29"/>
      <c r="F128" s="29"/>
      <c r="G128" s="29"/>
      <c r="H128" s="29"/>
      <c r="I128" s="14" t="s">
        <v>53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29"/>
      <c r="T128" s="29"/>
      <c r="U128" s="26"/>
      <c r="V128" s="26"/>
      <c r="W128" s="26"/>
      <c r="X128" s="26"/>
      <c r="Y128" s="26"/>
      <c r="Z128" s="26"/>
      <c r="AA128" s="26"/>
      <c r="AB128" s="26"/>
      <c r="AC128" s="26"/>
    </row>
    <row r="129" spans="1:29" ht="30" x14ac:dyDescent="0.25">
      <c r="A129" s="26"/>
      <c r="B129" s="29"/>
      <c r="C129" s="26"/>
      <c r="D129" s="26"/>
      <c r="E129" s="29"/>
      <c r="F129" s="29"/>
      <c r="G129" s="29"/>
      <c r="H129" s="29"/>
      <c r="I129" s="14" t="s">
        <v>34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29"/>
      <c r="T129" s="29"/>
      <c r="U129" s="26"/>
      <c r="V129" s="26"/>
      <c r="W129" s="26"/>
      <c r="X129" s="26"/>
      <c r="Y129" s="26"/>
      <c r="Z129" s="26"/>
      <c r="AA129" s="26"/>
      <c r="AB129" s="26"/>
      <c r="AC129" s="26"/>
    </row>
    <row r="130" spans="1:29" ht="30" x14ac:dyDescent="0.25">
      <c r="A130" s="27"/>
      <c r="B130" s="30"/>
      <c r="C130" s="27"/>
      <c r="D130" s="27"/>
      <c r="E130" s="30"/>
      <c r="F130" s="30"/>
      <c r="G130" s="30"/>
      <c r="H130" s="30"/>
      <c r="I130" s="14" t="s">
        <v>4</v>
      </c>
      <c r="J130" s="3">
        <v>0</v>
      </c>
      <c r="K130" s="3">
        <v>4262190</v>
      </c>
      <c r="L130" s="3">
        <v>553536</v>
      </c>
      <c r="M130" s="3">
        <v>4368462.71</v>
      </c>
      <c r="N130" s="3">
        <v>2011350</v>
      </c>
      <c r="O130" s="3">
        <v>2500384.4900000002</v>
      </c>
      <c r="P130" s="3">
        <v>0</v>
      </c>
      <c r="Q130" s="3">
        <v>0</v>
      </c>
      <c r="R130" s="3">
        <v>0</v>
      </c>
      <c r="S130" s="30"/>
      <c r="T130" s="30"/>
      <c r="U130" s="27"/>
      <c r="V130" s="27"/>
      <c r="W130" s="27"/>
      <c r="X130" s="27"/>
      <c r="Y130" s="27"/>
      <c r="Z130" s="27"/>
      <c r="AA130" s="27"/>
      <c r="AB130" s="27"/>
      <c r="AC130" s="27"/>
    </row>
    <row r="131" spans="1:29" x14ac:dyDescent="0.25">
      <c r="A131" s="25" t="s">
        <v>63</v>
      </c>
      <c r="B131" s="28" t="s">
        <v>92</v>
      </c>
      <c r="C131" s="25">
        <v>2020</v>
      </c>
      <c r="D131" s="25">
        <v>2025</v>
      </c>
      <c r="E131" s="28" t="s">
        <v>6</v>
      </c>
      <c r="F131" s="28" t="s">
        <v>5</v>
      </c>
      <c r="G131" s="28" t="s">
        <v>5</v>
      </c>
      <c r="H131" s="28" t="s">
        <v>5</v>
      </c>
      <c r="I131" s="23" t="s">
        <v>3</v>
      </c>
      <c r="J131" s="3">
        <v>0</v>
      </c>
      <c r="K131" s="3">
        <f>K132+K133+K134</f>
        <v>0</v>
      </c>
      <c r="L131" s="3">
        <f t="shared" ref="L131:R131" si="70">L132+L133+L134</f>
        <v>2008812</v>
      </c>
      <c r="M131" s="3">
        <f t="shared" si="70"/>
        <v>0</v>
      </c>
      <c r="N131" s="3">
        <f t="shared" si="70"/>
        <v>0</v>
      </c>
      <c r="O131" s="3">
        <f t="shared" si="70"/>
        <v>0</v>
      </c>
      <c r="P131" s="3">
        <f t="shared" ref="P131" si="71">P132+P133+P134</f>
        <v>0</v>
      </c>
      <c r="Q131" s="3">
        <f t="shared" ref="Q131" si="72">Q132+Q133+Q134</f>
        <v>0</v>
      </c>
      <c r="R131" s="3">
        <f t="shared" si="70"/>
        <v>0</v>
      </c>
      <c r="S131" s="28" t="s">
        <v>5</v>
      </c>
      <c r="T131" s="28" t="s">
        <v>5</v>
      </c>
      <c r="U131" s="25" t="s">
        <v>5</v>
      </c>
      <c r="V131" s="25" t="s">
        <v>5</v>
      </c>
      <c r="W131" s="25" t="s">
        <v>5</v>
      </c>
      <c r="X131" s="25" t="s">
        <v>5</v>
      </c>
      <c r="Y131" s="25" t="s">
        <v>5</v>
      </c>
      <c r="Z131" s="25" t="s">
        <v>5</v>
      </c>
      <c r="AA131" s="25" t="s">
        <v>5</v>
      </c>
      <c r="AB131" s="25" t="s">
        <v>5</v>
      </c>
      <c r="AC131" s="25" t="s">
        <v>5</v>
      </c>
    </row>
    <row r="132" spans="1:29" ht="30" x14ac:dyDescent="0.25">
      <c r="A132" s="26"/>
      <c r="B132" s="29"/>
      <c r="C132" s="26"/>
      <c r="D132" s="26"/>
      <c r="E132" s="29"/>
      <c r="F132" s="29"/>
      <c r="G132" s="29"/>
      <c r="H132" s="29"/>
      <c r="I132" s="14" t="s">
        <v>53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29"/>
      <c r="T132" s="29"/>
      <c r="U132" s="26"/>
      <c r="V132" s="26"/>
      <c r="W132" s="26"/>
      <c r="X132" s="26"/>
      <c r="Y132" s="26"/>
      <c r="Z132" s="26"/>
      <c r="AA132" s="26"/>
      <c r="AB132" s="26"/>
      <c r="AC132" s="26"/>
    </row>
    <row r="133" spans="1:29" ht="30" x14ac:dyDescent="0.25">
      <c r="A133" s="26"/>
      <c r="B133" s="29"/>
      <c r="C133" s="26"/>
      <c r="D133" s="26"/>
      <c r="E133" s="29"/>
      <c r="F133" s="29"/>
      <c r="G133" s="29"/>
      <c r="H133" s="29"/>
      <c r="I133" s="14" t="s">
        <v>34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29"/>
      <c r="T133" s="29"/>
      <c r="U133" s="26"/>
      <c r="V133" s="26"/>
      <c r="W133" s="26"/>
      <c r="X133" s="26"/>
      <c r="Y133" s="26"/>
      <c r="Z133" s="26"/>
      <c r="AA133" s="26"/>
      <c r="AB133" s="26"/>
      <c r="AC133" s="26"/>
    </row>
    <row r="134" spans="1:29" ht="30" x14ac:dyDescent="0.25">
      <c r="A134" s="27"/>
      <c r="B134" s="30"/>
      <c r="C134" s="27"/>
      <c r="D134" s="27"/>
      <c r="E134" s="30"/>
      <c r="F134" s="30"/>
      <c r="G134" s="30"/>
      <c r="H134" s="30"/>
      <c r="I134" s="14" t="s">
        <v>4</v>
      </c>
      <c r="J134" s="3">
        <v>0</v>
      </c>
      <c r="K134" s="3">
        <v>0</v>
      </c>
      <c r="L134" s="3">
        <v>2008812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0"/>
      <c r="T134" s="30"/>
      <c r="U134" s="27"/>
      <c r="V134" s="27"/>
      <c r="W134" s="27"/>
      <c r="X134" s="27"/>
      <c r="Y134" s="27"/>
      <c r="Z134" s="27"/>
      <c r="AA134" s="27"/>
      <c r="AB134" s="27"/>
      <c r="AC134" s="27"/>
    </row>
    <row r="135" spans="1:29" x14ac:dyDescent="0.25">
      <c r="A135" s="54" t="s">
        <v>64</v>
      </c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</row>
    <row r="136" spans="1:29" x14ac:dyDescent="0.25">
      <c r="A136" s="25">
        <v>4</v>
      </c>
      <c r="B136" s="28" t="s">
        <v>93</v>
      </c>
      <c r="C136" s="25">
        <v>2020</v>
      </c>
      <c r="D136" s="25">
        <v>2025</v>
      </c>
      <c r="E136" s="28" t="s">
        <v>5</v>
      </c>
      <c r="F136" s="28" t="s">
        <v>5</v>
      </c>
      <c r="G136" s="28" t="s">
        <v>5</v>
      </c>
      <c r="H136" s="28" t="s">
        <v>5</v>
      </c>
      <c r="I136" s="24" t="s">
        <v>3</v>
      </c>
      <c r="J136" s="3">
        <f>SUM(K136:R136)</f>
        <v>161450674.84999999</v>
      </c>
      <c r="K136" s="3">
        <f>K137+K138+K139</f>
        <v>1609639.8900000001</v>
      </c>
      <c r="L136" s="3">
        <f t="shared" ref="L136:R136" si="73">L137+L138+L139</f>
        <v>7549493.1900000004</v>
      </c>
      <c r="M136" s="3">
        <f t="shared" si="73"/>
        <v>10351278.18</v>
      </c>
      <c r="N136" s="3">
        <f t="shared" si="73"/>
        <v>16424713.59</v>
      </c>
      <c r="O136" s="3">
        <f t="shared" si="73"/>
        <v>60000000</v>
      </c>
      <c r="P136" s="3">
        <f t="shared" ref="P136" si="74">P137+P138+P139</f>
        <v>65515550</v>
      </c>
      <c r="Q136" s="3">
        <f t="shared" ref="Q136" si="75">Q137+Q138+Q139</f>
        <v>0</v>
      </c>
      <c r="R136" s="3">
        <f t="shared" si="73"/>
        <v>0</v>
      </c>
      <c r="S136" s="28" t="s">
        <v>99</v>
      </c>
      <c r="T136" s="28" t="s">
        <v>19</v>
      </c>
      <c r="U136" s="25">
        <v>19.600000000000001</v>
      </c>
      <c r="V136" s="25">
        <v>9.5</v>
      </c>
      <c r="W136" s="25">
        <v>10.1</v>
      </c>
      <c r="X136" s="25">
        <v>0</v>
      </c>
      <c r="Y136" s="25">
        <v>0</v>
      </c>
      <c r="Z136" s="25">
        <v>0</v>
      </c>
      <c r="AA136" s="25">
        <v>0</v>
      </c>
      <c r="AB136" s="25">
        <v>0</v>
      </c>
      <c r="AC136" s="25">
        <v>0</v>
      </c>
    </row>
    <row r="137" spans="1:29" ht="30" x14ac:dyDescent="0.25">
      <c r="A137" s="26"/>
      <c r="B137" s="29"/>
      <c r="C137" s="26"/>
      <c r="D137" s="26"/>
      <c r="E137" s="29"/>
      <c r="F137" s="29"/>
      <c r="G137" s="29"/>
      <c r="H137" s="29"/>
      <c r="I137" s="14" t="s">
        <v>53</v>
      </c>
      <c r="J137" s="3">
        <f t="shared" ref="J137:J139" si="76">SUM(K137:R137)</f>
        <v>0</v>
      </c>
      <c r="K137" s="3">
        <f>K141+K153+K165+K169+K181+K193+K205+K209+K213+K221+K249+K253+K269+K257</f>
        <v>0</v>
      </c>
      <c r="L137" s="3">
        <f t="shared" ref="L137:M137" si="77">L141+L153+L165+L169+L181+L193+L205+L209+L213+L221+L249+L253+L269+L257</f>
        <v>0</v>
      </c>
      <c r="M137" s="3">
        <f t="shared" si="77"/>
        <v>0</v>
      </c>
      <c r="N137" s="3">
        <f>N141+N153+N165+N169+N181+N193+N205+N209+N213+N221+N249+N253+N269++N261+N265+N257</f>
        <v>0</v>
      </c>
      <c r="O137" s="3">
        <f t="shared" ref="O137:R137" si="78">O141+O153+O165+O169+O181+O193+O205+O209+O213+O221+O249+O253+O269++O261+O265+O257</f>
        <v>0</v>
      </c>
      <c r="P137" s="3">
        <f t="shared" si="78"/>
        <v>0</v>
      </c>
      <c r="Q137" s="3">
        <f t="shared" si="78"/>
        <v>0</v>
      </c>
      <c r="R137" s="3">
        <f t="shared" si="78"/>
        <v>0</v>
      </c>
      <c r="S137" s="29"/>
      <c r="T137" s="29"/>
      <c r="U137" s="26"/>
      <c r="V137" s="26"/>
      <c r="W137" s="26"/>
      <c r="X137" s="26"/>
      <c r="Y137" s="26"/>
      <c r="Z137" s="26"/>
      <c r="AA137" s="26"/>
      <c r="AB137" s="26"/>
      <c r="AC137" s="26"/>
    </row>
    <row r="138" spans="1:29" ht="30" x14ac:dyDescent="0.25">
      <c r="A138" s="26"/>
      <c r="B138" s="29"/>
      <c r="C138" s="26"/>
      <c r="D138" s="26"/>
      <c r="E138" s="29"/>
      <c r="F138" s="29"/>
      <c r="G138" s="29"/>
      <c r="H138" s="29"/>
      <c r="I138" s="14" t="s">
        <v>34</v>
      </c>
      <c r="J138" s="3">
        <f t="shared" si="76"/>
        <v>25835393.77</v>
      </c>
      <c r="K138" s="3">
        <f>K142+K154+K166+K170+K182+K194+K206+K210+K214+K222+K250+K254+K258+K262+K266+K270</f>
        <v>0</v>
      </c>
      <c r="L138" s="3">
        <f>L142+L154+L166+L170+L182+L194+L206+L210+L214+L222+L250+L254+L258+L262+L266+L270</f>
        <v>5171178.2200000007</v>
      </c>
      <c r="M138" s="3">
        <f>M142+M154+M166+M170+M182+M194+M206+M210+M214+M222+M250+M254+M258+M262+M266+M270</f>
        <v>9231469.6199999992</v>
      </c>
      <c r="N138" s="3">
        <f t="shared" ref="N138:N139" si="79">N142+N154+N166+N170+N182+N194+N206+N210+N214+N222+N250+N254+N270++N262+N266+N258</f>
        <v>11432745.93</v>
      </c>
      <c r="O138" s="3">
        <f t="shared" ref="O138:R139" si="80">O142+O154+O166+O170+O182+O194+O206+O210+O214+O222+O250+O254+O270++O262+O266+O258</f>
        <v>0</v>
      </c>
      <c r="P138" s="3">
        <f t="shared" si="80"/>
        <v>0</v>
      </c>
      <c r="Q138" s="3">
        <f t="shared" si="80"/>
        <v>0</v>
      </c>
      <c r="R138" s="3">
        <f t="shared" si="80"/>
        <v>0</v>
      </c>
      <c r="S138" s="29"/>
      <c r="T138" s="29"/>
      <c r="U138" s="26"/>
      <c r="V138" s="26"/>
      <c r="W138" s="26"/>
      <c r="X138" s="26"/>
      <c r="Y138" s="26"/>
      <c r="Z138" s="26"/>
      <c r="AA138" s="26"/>
      <c r="AB138" s="26"/>
      <c r="AC138" s="26"/>
    </row>
    <row r="139" spans="1:29" ht="30" x14ac:dyDescent="0.25">
      <c r="A139" s="27"/>
      <c r="B139" s="30"/>
      <c r="C139" s="27"/>
      <c r="D139" s="27"/>
      <c r="E139" s="30"/>
      <c r="F139" s="30"/>
      <c r="G139" s="30"/>
      <c r="H139" s="30"/>
      <c r="I139" s="14" t="s">
        <v>4</v>
      </c>
      <c r="J139" s="3">
        <f t="shared" si="76"/>
        <v>135615281.07999998</v>
      </c>
      <c r="K139" s="3">
        <f>K143+K155+K167+K171+K183+K195+K207+K211+K215+K223+K251+K255+K271+K259</f>
        <v>1609639.8900000001</v>
      </c>
      <c r="L139" s="3">
        <f>L143+L155+L167+L171+L183+L195+L207+L211+L215+L223+L251+L255+L271+L259</f>
        <v>2378314.9699999997</v>
      </c>
      <c r="M139" s="3">
        <f>M143+M155+M167+M171+M183+M195+M207+M211+M215+M223+M251+M255+M271+M259</f>
        <v>1119808.56</v>
      </c>
      <c r="N139" s="3">
        <f t="shared" si="79"/>
        <v>4991967.66</v>
      </c>
      <c r="O139" s="3">
        <f t="shared" si="80"/>
        <v>60000000</v>
      </c>
      <c r="P139" s="3">
        <f t="shared" si="80"/>
        <v>65515550</v>
      </c>
      <c r="Q139" s="3">
        <f t="shared" si="80"/>
        <v>0</v>
      </c>
      <c r="R139" s="3">
        <f t="shared" si="80"/>
        <v>0</v>
      </c>
      <c r="S139" s="30"/>
      <c r="T139" s="30"/>
      <c r="U139" s="27"/>
      <c r="V139" s="27"/>
      <c r="W139" s="27"/>
      <c r="X139" s="27"/>
      <c r="Y139" s="27"/>
      <c r="Z139" s="27"/>
      <c r="AA139" s="27"/>
      <c r="AB139" s="27"/>
      <c r="AC139" s="27"/>
    </row>
    <row r="140" spans="1:29" x14ac:dyDescent="0.25">
      <c r="A140" s="25" t="s">
        <v>27</v>
      </c>
      <c r="B140" s="28" t="s">
        <v>94</v>
      </c>
      <c r="C140" s="25">
        <v>2020</v>
      </c>
      <c r="D140" s="25">
        <v>2025</v>
      </c>
      <c r="E140" s="28" t="s">
        <v>6</v>
      </c>
      <c r="F140" s="28" t="s">
        <v>5</v>
      </c>
      <c r="G140" s="28" t="s">
        <v>5</v>
      </c>
      <c r="H140" s="28" t="s">
        <v>5</v>
      </c>
      <c r="I140" s="24" t="s">
        <v>3</v>
      </c>
      <c r="J140" s="3">
        <f>SUM(K140:R140)</f>
        <v>475298.89</v>
      </c>
      <c r="K140" s="3">
        <f>K141+K142+K143</f>
        <v>355298.89</v>
      </c>
      <c r="L140" s="3">
        <f t="shared" ref="L140:R140" si="81">L141+L142+L143</f>
        <v>120000</v>
      </c>
      <c r="M140" s="3">
        <f t="shared" si="81"/>
        <v>0</v>
      </c>
      <c r="N140" s="3">
        <f t="shared" si="81"/>
        <v>0</v>
      </c>
      <c r="O140" s="3">
        <f t="shared" si="81"/>
        <v>0</v>
      </c>
      <c r="P140" s="3">
        <f t="shared" ref="P140" si="82">P141+P142+P143</f>
        <v>0</v>
      </c>
      <c r="Q140" s="3">
        <f t="shared" ref="Q140" si="83">Q141+Q142+Q143</f>
        <v>0</v>
      </c>
      <c r="R140" s="3">
        <f t="shared" si="81"/>
        <v>0</v>
      </c>
      <c r="S140" s="25" t="s">
        <v>5</v>
      </c>
      <c r="T140" s="25" t="s">
        <v>5</v>
      </c>
      <c r="U140" s="25" t="s">
        <v>5</v>
      </c>
      <c r="V140" s="25" t="s">
        <v>5</v>
      </c>
      <c r="W140" s="25" t="s">
        <v>5</v>
      </c>
      <c r="X140" s="25" t="s">
        <v>5</v>
      </c>
      <c r="Y140" s="25" t="s">
        <v>5</v>
      </c>
      <c r="Z140" s="25" t="s">
        <v>5</v>
      </c>
      <c r="AA140" s="25" t="s">
        <v>5</v>
      </c>
      <c r="AB140" s="25" t="s">
        <v>5</v>
      </c>
      <c r="AC140" s="25" t="s">
        <v>5</v>
      </c>
    </row>
    <row r="141" spans="1:29" ht="30" x14ac:dyDescent="0.25">
      <c r="A141" s="26"/>
      <c r="B141" s="29"/>
      <c r="C141" s="26"/>
      <c r="D141" s="26"/>
      <c r="E141" s="29"/>
      <c r="F141" s="29"/>
      <c r="G141" s="29"/>
      <c r="H141" s="29"/>
      <c r="I141" s="14" t="s">
        <v>53</v>
      </c>
      <c r="J141" s="3">
        <f t="shared" ref="J141:J159" si="84">SUM(K141:R141)</f>
        <v>0</v>
      </c>
      <c r="K141" s="3">
        <f>K145+K149</f>
        <v>0</v>
      </c>
      <c r="L141" s="3">
        <f>L145+L149</f>
        <v>0</v>
      </c>
      <c r="M141" s="3">
        <f t="shared" ref="M141:R141" si="85">M145+M149</f>
        <v>0</v>
      </c>
      <c r="N141" s="3">
        <f t="shared" si="85"/>
        <v>0</v>
      </c>
      <c r="O141" s="3">
        <f t="shared" si="85"/>
        <v>0</v>
      </c>
      <c r="P141" s="3">
        <f t="shared" ref="P141" si="86">P145+P149</f>
        <v>0</v>
      </c>
      <c r="Q141" s="3">
        <f t="shared" ref="Q141" si="87">Q145+Q149</f>
        <v>0</v>
      </c>
      <c r="R141" s="3">
        <f t="shared" si="85"/>
        <v>0</v>
      </c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</row>
    <row r="142" spans="1:29" ht="30" x14ac:dyDescent="0.25">
      <c r="A142" s="26"/>
      <c r="B142" s="29"/>
      <c r="C142" s="26"/>
      <c r="D142" s="26"/>
      <c r="E142" s="29"/>
      <c r="F142" s="29"/>
      <c r="G142" s="29"/>
      <c r="H142" s="29"/>
      <c r="I142" s="14" t="s">
        <v>34</v>
      </c>
      <c r="J142" s="3">
        <f t="shared" si="84"/>
        <v>0</v>
      </c>
      <c r="K142" s="3">
        <f>K146+K150</f>
        <v>0</v>
      </c>
      <c r="L142" s="3">
        <f t="shared" ref="L142:L143" si="88">L146+L150</f>
        <v>0</v>
      </c>
      <c r="M142" s="3">
        <f t="shared" ref="M142:R142" si="89">M146+M150</f>
        <v>0</v>
      </c>
      <c r="N142" s="3">
        <f t="shared" si="89"/>
        <v>0</v>
      </c>
      <c r="O142" s="3">
        <f t="shared" si="89"/>
        <v>0</v>
      </c>
      <c r="P142" s="3">
        <f t="shared" ref="P142" si="90">P146+P150</f>
        <v>0</v>
      </c>
      <c r="Q142" s="3">
        <f t="shared" ref="Q142" si="91">Q146+Q150</f>
        <v>0</v>
      </c>
      <c r="R142" s="3">
        <f t="shared" si="89"/>
        <v>0</v>
      </c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</row>
    <row r="143" spans="1:29" ht="30" x14ac:dyDescent="0.25">
      <c r="A143" s="27"/>
      <c r="B143" s="30"/>
      <c r="C143" s="27"/>
      <c r="D143" s="27"/>
      <c r="E143" s="30"/>
      <c r="F143" s="30"/>
      <c r="G143" s="30"/>
      <c r="H143" s="30"/>
      <c r="I143" s="14" t="s">
        <v>4</v>
      </c>
      <c r="J143" s="3">
        <f t="shared" si="84"/>
        <v>475298.89</v>
      </c>
      <c r="K143" s="3">
        <f>K147+K151</f>
        <v>355298.89</v>
      </c>
      <c r="L143" s="3">
        <f t="shared" si="88"/>
        <v>120000</v>
      </c>
      <c r="M143" s="3">
        <f t="shared" ref="M143:R143" si="92">M147+M151</f>
        <v>0</v>
      </c>
      <c r="N143" s="3">
        <f t="shared" si="92"/>
        <v>0</v>
      </c>
      <c r="O143" s="3">
        <f t="shared" si="92"/>
        <v>0</v>
      </c>
      <c r="P143" s="3">
        <f t="shared" ref="P143" si="93">P147+P151</f>
        <v>0</v>
      </c>
      <c r="Q143" s="3">
        <f t="shared" ref="Q143" si="94">Q147+Q151</f>
        <v>0</v>
      </c>
      <c r="R143" s="3">
        <f t="shared" si="92"/>
        <v>0</v>
      </c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</row>
    <row r="144" spans="1:29" x14ac:dyDescent="0.25">
      <c r="A144" s="25" t="s">
        <v>65</v>
      </c>
      <c r="B144" s="28" t="s">
        <v>15</v>
      </c>
      <c r="C144" s="25">
        <v>2020</v>
      </c>
      <c r="D144" s="25">
        <v>2025</v>
      </c>
      <c r="E144" s="28" t="s">
        <v>6</v>
      </c>
      <c r="F144" s="28" t="s">
        <v>5</v>
      </c>
      <c r="G144" s="28" t="s">
        <v>5</v>
      </c>
      <c r="H144" s="28" t="s">
        <v>5</v>
      </c>
      <c r="I144" s="24" t="s">
        <v>3</v>
      </c>
      <c r="J144" s="3">
        <f t="shared" si="84"/>
        <v>355298.89</v>
      </c>
      <c r="K144" s="3">
        <f>K145+K146+K147</f>
        <v>355298.89</v>
      </c>
      <c r="L144" s="3">
        <f t="shared" ref="L144:R144" si="95">L145+L146+L147</f>
        <v>0</v>
      </c>
      <c r="M144" s="3">
        <f t="shared" si="95"/>
        <v>0</v>
      </c>
      <c r="N144" s="3">
        <f t="shared" si="95"/>
        <v>0</v>
      </c>
      <c r="O144" s="3">
        <f t="shared" si="95"/>
        <v>0</v>
      </c>
      <c r="P144" s="3">
        <f t="shared" ref="P144" si="96">P145+P146+P147</f>
        <v>0</v>
      </c>
      <c r="Q144" s="3">
        <f t="shared" ref="Q144" si="97">Q145+Q146+Q147</f>
        <v>0</v>
      </c>
      <c r="R144" s="3">
        <f t="shared" si="95"/>
        <v>0</v>
      </c>
      <c r="S144" s="25" t="s">
        <v>5</v>
      </c>
      <c r="T144" s="25" t="s">
        <v>5</v>
      </c>
      <c r="U144" s="25" t="s">
        <v>5</v>
      </c>
      <c r="V144" s="25" t="s">
        <v>5</v>
      </c>
      <c r="W144" s="25" t="s">
        <v>5</v>
      </c>
      <c r="X144" s="25" t="s">
        <v>5</v>
      </c>
      <c r="Y144" s="25" t="s">
        <v>5</v>
      </c>
      <c r="Z144" s="25" t="s">
        <v>5</v>
      </c>
      <c r="AA144" s="25" t="s">
        <v>5</v>
      </c>
      <c r="AB144" s="25" t="s">
        <v>5</v>
      </c>
      <c r="AC144" s="25" t="s">
        <v>5</v>
      </c>
    </row>
    <row r="145" spans="1:29" ht="30" x14ac:dyDescent="0.25">
      <c r="A145" s="26"/>
      <c r="B145" s="29"/>
      <c r="C145" s="26"/>
      <c r="D145" s="26"/>
      <c r="E145" s="29"/>
      <c r="F145" s="29"/>
      <c r="G145" s="29"/>
      <c r="H145" s="29"/>
      <c r="I145" s="14" t="s">
        <v>53</v>
      </c>
      <c r="J145" s="3">
        <f t="shared" si="84"/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</row>
    <row r="146" spans="1:29" ht="30" x14ac:dyDescent="0.25">
      <c r="A146" s="26"/>
      <c r="B146" s="29"/>
      <c r="C146" s="26"/>
      <c r="D146" s="26"/>
      <c r="E146" s="29"/>
      <c r="F146" s="29"/>
      <c r="G146" s="29"/>
      <c r="H146" s="29"/>
      <c r="I146" s="14" t="s">
        <v>34</v>
      </c>
      <c r="J146" s="3">
        <f t="shared" si="84"/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</row>
    <row r="147" spans="1:29" ht="30" x14ac:dyDescent="0.25">
      <c r="A147" s="27"/>
      <c r="B147" s="30"/>
      <c r="C147" s="27"/>
      <c r="D147" s="27"/>
      <c r="E147" s="30"/>
      <c r="F147" s="30"/>
      <c r="G147" s="30"/>
      <c r="H147" s="30"/>
      <c r="I147" s="14" t="s">
        <v>4</v>
      </c>
      <c r="J147" s="3">
        <f t="shared" si="84"/>
        <v>355298.89</v>
      </c>
      <c r="K147" s="3">
        <v>355298.89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  <c r="R147" s="3">
        <v>0</v>
      </c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</row>
    <row r="148" spans="1:29" x14ac:dyDescent="0.25">
      <c r="A148" s="25" t="s">
        <v>66</v>
      </c>
      <c r="B148" s="28" t="s">
        <v>16</v>
      </c>
      <c r="C148" s="25">
        <v>2020</v>
      </c>
      <c r="D148" s="25">
        <v>2025</v>
      </c>
      <c r="E148" s="28" t="s">
        <v>6</v>
      </c>
      <c r="F148" s="28" t="s">
        <v>5</v>
      </c>
      <c r="G148" s="28" t="s">
        <v>5</v>
      </c>
      <c r="H148" s="28" t="s">
        <v>5</v>
      </c>
      <c r="I148" s="24" t="s">
        <v>3</v>
      </c>
      <c r="J148" s="3">
        <f t="shared" si="84"/>
        <v>120000</v>
      </c>
      <c r="K148" s="3">
        <f>K149+K150+K151</f>
        <v>0</v>
      </c>
      <c r="L148" s="3">
        <f t="shared" ref="L148:R148" si="98">L149+L150+L151</f>
        <v>120000</v>
      </c>
      <c r="M148" s="3">
        <f t="shared" si="98"/>
        <v>0</v>
      </c>
      <c r="N148" s="3">
        <f t="shared" si="98"/>
        <v>0</v>
      </c>
      <c r="O148" s="3">
        <f t="shared" si="98"/>
        <v>0</v>
      </c>
      <c r="P148" s="3">
        <f t="shared" ref="P148" si="99">P149+P150+P151</f>
        <v>0</v>
      </c>
      <c r="Q148" s="3">
        <f t="shared" ref="Q148" si="100">Q149+Q150+Q151</f>
        <v>0</v>
      </c>
      <c r="R148" s="3">
        <f t="shared" si="98"/>
        <v>0</v>
      </c>
      <c r="S148" s="25" t="s">
        <v>5</v>
      </c>
      <c r="T148" s="25" t="s">
        <v>5</v>
      </c>
      <c r="U148" s="25" t="s">
        <v>5</v>
      </c>
      <c r="V148" s="25" t="s">
        <v>5</v>
      </c>
      <c r="W148" s="25" t="s">
        <v>5</v>
      </c>
      <c r="X148" s="25" t="s">
        <v>5</v>
      </c>
      <c r="Y148" s="25" t="s">
        <v>5</v>
      </c>
      <c r="Z148" s="25" t="s">
        <v>5</v>
      </c>
      <c r="AA148" s="25" t="s">
        <v>5</v>
      </c>
      <c r="AB148" s="25" t="s">
        <v>5</v>
      </c>
      <c r="AC148" s="25" t="s">
        <v>5</v>
      </c>
    </row>
    <row r="149" spans="1:29" ht="30" x14ac:dyDescent="0.25">
      <c r="A149" s="26"/>
      <c r="B149" s="29"/>
      <c r="C149" s="26"/>
      <c r="D149" s="26"/>
      <c r="E149" s="29"/>
      <c r="F149" s="29"/>
      <c r="G149" s="29"/>
      <c r="H149" s="29"/>
      <c r="I149" s="14" t="s">
        <v>53</v>
      </c>
      <c r="J149" s="3">
        <f t="shared" si="84"/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</row>
    <row r="150" spans="1:29" ht="30" x14ac:dyDescent="0.25">
      <c r="A150" s="26"/>
      <c r="B150" s="29"/>
      <c r="C150" s="26"/>
      <c r="D150" s="26"/>
      <c r="E150" s="29"/>
      <c r="F150" s="29"/>
      <c r="G150" s="29"/>
      <c r="H150" s="29"/>
      <c r="I150" s="14" t="s">
        <v>34</v>
      </c>
      <c r="J150" s="3">
        <f t="shared" si="84"/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</row>
    <row r="151" spans="1:29" ht="30" x14ac:dyDescent="0.25">
      <c r="A151" s="27"/>
      <c r="B151" s="30"/>
      <c r="C151" s="27"/>
      <c r="D151" s="27"/>
      <c r="E151" s="30"/>
      <c r="F151" s="30"/>
      <c r="G151" s="30"/>
      <c r="H151" s="30"/>
      <c r="I151" s="14" t="s">
        <v>4</v>
      </c>
      <c r="J151" s="3">
        <f t="shared" si="84"/>
        <v>120000</v>
      </c>
      <c r="K151" s="3">
        <v>0</v>
      </c>
      <c r="L151" s="3">
        <v>120000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3">
        <v>0</v>
      </c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</row>
    <row r="152" spans="1:29" x14ac:dyDescent="0.25">
      <c r="A152" s="25" t="s">
        <v>28</v>
      </c>
      <c r="B152" s="28" t="s">
        <v>112</v>
      </c>
      <c r="C152" s="25">
        <v>2020</v>
      </c>
      <c r="D152" s="25">
        <v>2025</v>
      </c>
      <c r="E152" s="28" t="s">
        <v>6</v>
      </c>
      <c r="F152" s="28" t="s">
        <v>5</v>
      </c>
      <c r="G152" s="28" t="s">
        <v>5</v>
      </c>
      <c r="H152" s="28" t="s">
        <v>5</v>
      </c>
      <c r="I152" s="24" t="s">
        <v>3</v>
      </c>
      <c r="J152" s="3">
        <f t="shared" si="84"/>
        <v>1903396.04</v>
      </c>
      <c r="K152" s="3">
        <f t="shared" ref="K152:R152" si="101">K156+K160</f>
        <v>1094341</v>
      </c>
      <c r="L152" s="3">
        <f t="shared" ref="L152" si="102">L153+L154+L155</f>
        <v>809055.04</v>
      </c>
      <c r="M152" s="3">
        <f t="shared" si="101"/>
        <v>0</v>
      </c>
      <c r="N152" s="3">
        <f t="shared" si="101"/>
        <v>0</v>
      </c>
      <c r="O152" s="3">
        <f t="shared" si="101"/>
        <v>0</v>
      </c>
      <c r="P152" s="3">
        <f t="shared" ref="P152" si="103">P156+P160</f>
        <v>0</v>
      </c>
      <c r="Q152" s="3">
        <f t="shared" ref="Q152" si="104">Q156+Q160</f>
        <v>0</v>
      </c>
      <c r="R152" s="3">
        <f t="shared" si="101"/>
        <v>0</v>
      </c>
      <c r="S152" s="25" t="s">
        <v>5</v>
      </c>
      <c r="T152" s="25" t="s">
        <v>5</v>
      </c>
      <c r="U152" s="25" t="s">
        <v>5</v>
      </c>
      <c r="V152" s="25" t="s">
        <v>5</v>
      </c>
      <c r="W152" s="25" t="s">
        <v>5</v>
      </c>
      <c r="X152" s="25" t="s">
        <v>5</v>
      </c>
      <c r="Y152" s="25" t="s">
        <v>5</v>
      </c>
      <c r="Z152" s="25" t="s">
        <v>5</v>
      </c>
      <c r="AA152" s="25" t="s">
        <v>5</v>
      </c>
      <c r="AB152" s="25" t="s">
        <v>5</v>
      </c>
      <c r="AC152" s="25" t="s">
        <v>5</v>
      </c>
    </row>
    <row r="153" spans="1:29" ht="30" x14ac:dyDescent="0.25">
      <c r="A153" s="26"/>
      <c r="B153" s="29"/>
      <c r="C153" s="26"/>
      <c r="D153" s="26"/>
      <c r="E153" s="29"/>
      <c r="F153" s="29"/>
      <c r="G153" s="29"/>
      <c r="H153" s="29"/>
      <c r="I153" s="14" t="s">
        <v>53</v>
      </c>
      <c r="J153" s="3">
        <f t="shared" si="84"/>
        <v>0</v>
      </c>
      <c r="K153" s="3">
        <v>0</v>
      </c>
      <c r="L153" s="3">
        <f>L157+L161</f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</row>
    <row r="154" spans="1:29" ht="30" x14ac:dyDescent="0.25">
      <c r="A154" s="26"/>
      <c r="B154" s="29"/>
      <c r="C154" s="26"/>
      <c r="D154" s="26"/>
      <c r="E154" s="29"/>
      <c r="F154" s="29"/>
      <c r="G154" s="29"/>
      <c r="H154" s="29"/>
      <c r="I154" s="14" t="s">
        <v>34</v>
      </c>
      <c r="J154" s="3">
        <f t="shared" si="84"/>
        <v>0</v>
      </c>
      <c r="K154" s="3">
        <v>0</v>
      </c>
      <c r="L154" s="3">
        <f t="shared" ref="L154:L155" si="105">L158+L162</f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R154" s="3">
        <v>0</v>
      </c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</row>
    <row r="155" spans="1:29" ht="30" x14ac:dyDescent="0.25">
      <c r="A155" s="27"/>
      <c r="B155" s="30"/>
      <c r="C155" s="27"/>
      <c r="D155" s="27"/>
      <c r="E155" s="30"/>
      <c r="F155" s="30"/>
      <c r="G155" s="30"/>
      <c r="H155" s="30"/>
      <c r="I155" s="14" t="s">
        <v>4</v>
      </c>
      <c r="J155" s="3">
        <f t="shared" si="84"/>
        <v>1903396.04</v>
      </c>
      <c r="K155" s="3">
        <f t="shared" ref="K155:R155" si="106">K159+K163</f>
        <v>1094341</v>
      </c>
      <c r="L155" s="3">
        <f t="shared" si="105"/>
        <v>809055.04</v>
      </c>
      <c r="M155" s="3">
        <f t="shared" si="106"/>
        <v>0</v>
      </c>
      <c r="N155" s="3">
        <f t="shared" si="106"/>
        <v>0</v>
      </c>
      <c r="O155" s="3">
        <f t="shared" si="106"/>
        <v>0</v>
      </c>
      <c r="P155" s="3">
        <f t="shared" ref="P155" si="107">P159+P163</f>
        <v>0</v>
      </c>
      <c r="Q155" s="3">
        <f t="shared" ref="Q155" si="108">Q159+Q163</f>
        <v>0</v>
      </c>
      <c r="R155" s="3">
        <f t="shared" si="106"/>
        <v>0</v>
      </c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</row>
    <row r="156" spans="1:29" x14ac:dyDescent="0.25">
      <c r="A156" s="25" t="s">
        <v>67</v>
      </c>
      <c r="B156" s="28" t="s">
        <v>15</v>
      </c>
      <c r="C156" s="25">
        <v>2020</v>
      </c>
      <c r="D156" s="25">
        <v>2025</v>
      </c>
      <c r="E156" s="28" t="s">
        <v>6</v>
      </c>
      <c r="F156" s="28" t="s">
        <v>5</v>
      </c>
      <c r="G156" s="28" t="s">
        <v>5</v>
      </c>
      <c r="H156" s="28" t="s">
        <v>5</v>
      </c>
      <c r="I156" s="24" t="s">
        <v>3</v>
      </c>
      <c r="J156" s="3">
        <f t="shared" si="84"/>
        <v>1094341</v>
      </c>
      <c r="K156" s="3">
        <v>1094341</v>
      </c>
      <c r="L156" s="3">
        <f t="shared" ref="L156" si="109">L157+L158+L159</f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25" t="s">
        <v>5</v>
      </c>
      <c r="T156" s="25" t="s">
        <v>5</v>
      </c>
      <c r="U156" s="25" t="s">
        <v>5</v>
      </c>
      <c r="V156" s="25" t="s">
        <v>5</v>
      </c>
      <c r="W156" s="25" t="s">
        <v>5</v>
      </c>
      <c r="X156" s="25" t="s">
        <v>5</v>
      </c>
      <c r="Y156" s="25" t="s">
        <v>5</v>
      </c>
      <c r="Z156" s="25" t="s">
        <v>5</v>
      </c>
      <c r="AA156" s="25" t="s">
        <v>5</v>
      </c>
      <c r="AB156" s="25" t="s">
        <v>5</v>
      </c>
      <c r="AC156" s="25" t="s">
        <v>5</v>
      </c>
    </row>
    <row r="157" spans="1:29" ht="30" x14ac:dyDescent="0.25">
      <c r="A157" s="26"/>
      <c r="B157" s="29"/>
      <c r="C157" s="26"/>
      <c r="D157" s="26"/>
      <c r="E157" s="29"/>
      <c r="F157" s="29"/>
      <c r="G157" s="29"/>
      <c r="H157" s="29"/>
      <c r="I157" s="14" t="s">
        <v>53</v>
      </c>
      <c r="J157" s="3">
        <f t="shared" si="84"/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</row>
    <row r="158" spans="1:29" ht="30" x14ac:dyDescent="0.25">
      <c r="A158" s="26"/>
      <c r="B158" s="29"/>
      <c r="C158" s="26"/>
      <c r="D158" s="26"/>
      <c r="E158" s="29"/>
      <c r="F158" s="29"/>
      <c r="G158" s="29"/>
      <c r="H158" s="29"/>
      <c r="I158" s="14" t="s">
        <v>34</v>
      </c>
      <c r="J158" s="3">
        <f t="shared" si="84"/>
        <v>0</v>
      </c>
      <c r="K158" s="3">
        <v>0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</row>
    <row r="159" spans="1:29" ht="30" x14ac:dyDescent="0.25">
      <c r="A159" s="27"/>
      <c r="B159" s="30"/>
      <c r="C159" s="27"/>
      <c r="D159" s="27"/>
      <c r="E159" s="30"/>
      <c r="F159" s="30"/>
      <c r="G159" s="30"/>
      <c r="H159" s="30"/>
      <c r="I159" s="14" t="s">
        <v>4</v>
      </c>
      <c r="J159" s="3">
        <f t="shared" si="84"/>
        <v>1094341</v>
      </c>
      <c r="K159" s="3">
        <v>1094341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  <c r="R159" s="3">
        <v>0</v>
      </c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</row>
    <row r="160" spans="1:29" x14ac:dyDescent="0.25">
      <c r="A160" s="25" t="s">
        <v>68</v>
      </c>
      <c r="B160" s="28" t="s">
        <v>16</v>
      </c>
      <c r="C160" s="25">
        <v>2020</v>
      </c>
      <c r="D160" s="25">
        <v>2025</v>
      </c>
      <c r="E160" s="28" t="s">
        <v>6</v>
      </c>
      <c r="F160" s="28" t="s">
        <v>5</v>
      </c>
      <c r="G160" s="28" t="s">
        <v>5</v>
      </c>
      <c r="H160" s="28" t="s">
        <v>5</v>
      </c>
      <c r="I160" s="24" t="s">
        <v>3</v>
      </c>
      <c r="J160" s="3">
        <f t="shared" ref="J160:J195" si="110">SUM(K160:R160)</f>
        <v>809055.04</v>
      </c>
      <c r="K160" s="3">
        <f>K161+K162+K163</f>
        <v>0</v>
      </c>
      <c r="L160" s="3">
        <f t="shared" ref="L160:R160" si="111">L161+L162+L163</f>
        <v>809055.04</v>
      </c>
      <c r="M160" s="3">
        <f t="shared" si="111"/>
        <v>0</v>
      </c>
      <c r="N160" s="3">
        <f t="shared" si="111"/>
        <v>0</v>
      </c>
      <c r="O160" s="3">
        <f t="shared" si="111"/>
        <v>0</v>
      </c>
      <c r="P160" s="3">
        <f t="shared" ref="P160" si="112">P161+P162+P163</f>
        <v>0</v>
      </c>
      <c r="Q160" s="3">
        <f t="shared" ref="Q160" si="113">Q161+Q162+Q163</f>
        <v>0</v>
      </c>
      <c r="R160" s="3">
        <f t="shared" si="111"/>
        <v>0</v>
      </c>
      <c r="S160" s="25" t="s">
        <v>5</v>
      </c>
      <c r="T160" s="25" t="s">
        <v>5</v>
      </c>
      <c r="U160" s="25" t="s">
        <v>5</v>
      </c>
      <c r="V160" s="25" t="s">
        <v>5</v>
      </c>
      <c r="W160" s="25" t="s">
        <v>5</v>
      </c>
      <c r="X160" s="25" t="s">
        <v>5</v>
      </c>
      <c r="Y160" s="25" t="s">
        <v>5</v>
      </c>
      <c r="Z160" s="25" t="s">
        <v>5</v>
      </c>
      <c r="AA160" s="25" t="s">
        <v>5</v>
      </c>
      <c r="AB160" s="25" t="s">
        <v>5</v>
      </c>
      <c r="AC160" s="25" t="s">
        <v>5</v>
      </c>
    </row>
    <row r="161" spans="1:29" ht="30" x14ac:dyDescent="0.25">
      <c r="A161" s="26"/>
      <c r="B161" s="29"/>
      <c r="C161" s="26"/>
      <c r="D161" s="26"/>
      <c r="E161" s="29"/>
      <c r="F161" s="29"/>
      <c r="G161" s="29"/>
      <c r="H161" s="29"/>
      <c r="I161" s="14" t="s">
        <v>53</v>
      </c>
      <c r="J161" s="3">
        <f t="shared" si="110"/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</row>
    <row r="162" spans="1:29" ht="30" x14ac:dyDescent="0.25">
      <c r="A162" s="26"/>
      <c r="B162" s="29"/>
      <c r="C162" s="26"/>
      <c r="D162" s="26"/>
      <c r="E162" s="29"/>
      <c r="F162" s="29"/>
      <c r="G162" s="29"/>
      <c r="H162" s="29"/>
      <c r="I162" s="14" t="s">
        <v>34</v>
      </c>
      <c r="J162" s="3">
        <f t="shared" si="110"/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</row>
    <row r="163" spans="1:29" ht="30" x14ac:dyDescent="0.25">
      <c r="A163" s="27"/>
      <c r="B163" s="30"/>
      <c r="C163" s="27"/>
      <c r="D163" s="27"/>
      <c r="E163" s="30"/>
      <c r="F163" s="30"/>
      <c r="G163" s="30"/>
      <c r="H163" s="30"/>
      <c r="I163" s="14" t="s">
        <v>4</v>
      </c>
      <c r="J163" s="3">
        <f t="shared" si="110"/>
        <v>809055.04</v>
      </c>
      <c r="K163" s="3">
        <v>0</v>
      </c>
      <c r="L163" s="3">
        <v>809055.04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</row>
    <row r="164" spans="1:29" x14ac:dyDescent="0.25">
      <c r="A164" s="25" t="s">
        <v>101</v>
      </c>
      <c r="B164" s="28" t="s">
        <v>219</v>
      </c>
      <c r="C164" s="25">
        <v>2020</v>
      </c>
      <c r="D164" s="25">
        <v>2025</v>
      </c>
      <c r="E164" s="28" t="s">
        <v>6</v>
      </c>
      <c r="F164" s="28" t="s">
        <v>5</v>
      </c>
      <c r="G164" s="28" t="s">
        <v>5</v>
      </c>
      <c r="H164" s="28" t="s">
        <v>5</v>
      </c>
      <c r="I164" s="24" t="s">
        <v>3</v>
      </c>
      <c r="J164" s="3">
        <f t="shared" si="110"/>
        <v>0</v>
      </c>
      <c r="K164" s="3">
        <f>K165+K166+K167</f>
        <v>0</v>
      </c>
      <c r="L164" s="3">
        <f t="shared" ref="L164:R164" si="114">L165+L166+L167</f>
        <v>0</v>
      </c>
      <c r="M164" s="3">
        <f t="shared" si="114"/>
        <v>0</v>
      </c>
      <c r="N164" s="3">
        <f t="shared" si="114"/>
        <v>0</v>
      </c>
      <c r="O164" s="3">
        <f t="shared" si="114"/>
        <v>0</v>
      </c>
      <c r="P164" s="3">
        <f t="shared" ref="P164" si="115">P165+P166+P167</f>
        <v>0</v>
      </c>
      <c r="Q164" s="3">
        <f t="shared" ref="Q164" si="116">Q165+Q166+Q167</f>
        <v>0</v>
      </c>
      <c r="R164" s="3">
        <f t="shared" si="114"/>
        <v>0</v>
      </c>
      <c r="S164" s="25" t="s">
        <v>5</v>
      </c>
      <c r="T164" s="25" t="s">
        <v>5</v>
      </c>
      <c r="U164" s="25" t="s">
        <v>5</v>
      </c>
      <c r="V164" s="25" t="s">
        <v>5</v>
      </c>
      <c r="W164" s="25" t="s">
        <v>5</v>
      </c>
      <c r="X164" s="25" t="s">
        <v>5</v>
      </c>
      <c r="Y164" s="25" t="s">
        <v>5</v>
      </c>
      <c r="Z164" s="25" t="s">
        <v>5</v>
      </c>
      <c r="AA164" s="25" t="s">
        <v>5</v>
      </c>
      <c r="AB164" s="25" t="s">
        <v>5</v>
      </c>
      <c r="AC164" s="25" t="s">
        <v>5</v>
      </c>
    </row>
    <row r="165" spans="1:29" ht="30" x14ac:dyDescent="0.25">
      <c r="A165" s="26"/>
      <c r="B165" s="29"/>
      <c r="C165" s="26"/>
      <c r="D165" s="26"/>
      <c r="E165" s="29"/>
      <c r="F165" s="29"/>
      <c r="G165" s="29"/>
      <c r="H165" s="29"/>
      <c r="I165" s="14" t="s">
        <v>53</v>
      </c>
      <c r="J165" s="3">
        <f t="shared" si="110"/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</row>
    <row r="166" spans="1:29" ht="30" x14ac:dyDescent="0.25">
      <c r="A166" s="26"/>
      <c r="B166" s="29"/>
      <c r="C166" s="26"/>
      <c r="D166" s="26"/>
      <c r="E166" s="29"/>
      <c r="F166" s="29"/>
      <c r="G166" s="29"/>
      <c r="H166" s="29"/>
      <c r="I166" s="14" t="s">
        <v>34</v>
      </c>
      <c r="J166" s="3">
        <f t="shared" si="110"/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</row>
    <row r="167" spans="1:29" ht="30" x14ac:dyDescent="0.25">
      <c r="A167" s="27"/>
      <c r="B167" s="30"/>
      <c r="C167" s="27"/>
      <c r="D167" s="27"/>
      <c r="E167" s="30"/>
      <c r="F167" s="30"/>
      <c r="G167" s="30"/>
      <c r="H167" s="30"/>
      <c r="I167" s="14" t="s">
        <v>4</v>
      </c>
      <c r="J167" s="3">
        <f t="shared" si="110"/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</row>
    <row r="168" spans="1:29" x14ac:dyDescent="0.25">
      <c r="A168" s="25" t="s">
        <v>102</v>
      </c>
      <c r="B168" s="28" t="s">
        <v>103</v>
      </c>
      <c r="C168" s="25">
        <v>2020</v>
      </c>
      <c r="D168" s="25">
        <v>2025</v>
      </c>
      <c r="E168" s="28" t="s">
        <v>6</v>
      </c>
      <c r="F168" s="28" t="s">
        <v>5</v>
      </c>
      <c r="G168" s="28" t="s">
        <v>5</v>
      </c>
      <c r="H168" s="28" t="s">
        <v>5</v>
      </c>
      <c r="I168" s="24" t="s">
        <v>3</v>
      </c>
      <c r="J168" s="3">
        <f t="shared" si="110"/>
        <v>0</v>
      </c>
      <c r="K168" s="3">
        <f>K169+K170+K171</f>
        <v>0</v>
      </c>
      <c r="L168" s="3">
        <f t="shared" ref="L168:R168" si="117">L169+L170+L171</f>
        <v>0</v>
      </c>
      <c r="M168" s="3">
        <f t="shared" si="117"/>
        <v>0</v>
      </c>
      <c r="N168" s="3">
        <f t="shared" si="117"/>
        <v>0</v>
      </c>
      <c r="O168" s="3">
        <f t="shared" si="117"/>
        <v>0</v>
      </c>
      <c r="P168" s="3">
        <f t="shared" ref="P168" si="118">P169+P170+P171</f>
        <v>0</v>
      </c>
      <c r="Q168" s="3">
        <f t="shared" ref="Q168" si="119">Q169+Q170+Q171</f>
        <v>0</v>
      </c>
      <c r="R168" s="3">
        <f t="shared" si="117"/>
        <v>0</v>
      </c>
      <c r="S168" s="25" t="s">
        <v>5</v>
      </c>
      <c r="T168" s="25" t="s">
        <v>5</v>
      </c>
      <c r="U168" s="25" t="s">
        <v>5</v>
      </c>
      <c r="V168" s="25" t="s">
        <v>5</v>
      </c>
      <c r="W168" s="25" t="s">
        <v>5</v>
      </c>
      <c r="X168" s="25" t="s">
        <v>5</v>
      </c>
      <c r="Y168" s="25" t="s">
        <v>5</v>
      </c>
      <c r="Z168" s="25" t="s">
        <v>5</v>
      </c>
      <c r="AA168" s="25" t="s">
        <v>5</v>
      </c>
      <c r="AB168" s="25" t="s">
        <v>5</v>
      </c>
      <c r="AC168" s="25" t="s">
        <v>5</v>
      </c>
    </row>
    <row r="169" spans="1:29" ht="30" x14ac:dyDescent="0.25">
      <c r="A169" s="26"/>
      <c r="B169" s="29"/>
      <c r="C169" s="26"/>
      <c r="D169" s="26"/>
      <c r="E169" s="29"/>
      <c r="F169" s="29"/>
      <c r="G169" s="29"/>
      <c r="H169" s="29"/>
      <c r="I169" s="14" t="s">
        <v>53</v>
      </c>
      <c r="J169" s="3">
        <f t="shared" si="110"/>
        <v>0</v>
      </c>
      <c r="K169" s="3">
        <f>K173+K177</f>
        <v>0</v>
      </c>
      <c r="L169" s="3">
        <f>L173+L177</f>
        <v>0</v>
      </c>
      <c r="M169" s="3">
        <f t="shared" ref="M169:R169" si="120">M173+M177</f>
        <v>0</v>
      </c>
      <c r="N169" s="3">
        <f t="shared" si="120"/>
        <v>0</v>
      </c>
      <c r="O169" s="3">
        <f t="shared" si="120"/>
        <v>0</v>
      </c>
      <c r="P169" s="3">
        <f t="shared" ref="P169" si="121">P173+P177</f>
        <v>0</v>
      </c>
      <c r="Q169" s="3">
        <f t="shared" ref="Q169" si="122">Q173+Q177</f>
        <v>0</v>
      </c>
      <c r="R169" s="3">
        <f t="shared" si="120"/>
        <v>0</v>
      </c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</row>
    <row r="170" spans="1:29" ht="30" x14ac:dyDescent="0.25">
      <c r="A170" s="26"/>
      <c r="B170" s="29"/>
      <c r="C170" s="26"/>
      <c r="D170" s="26"/>
      <c r="E170" s="29"/>
      <c r="F170" s="29"/>
      <c r="G170" s="29"/>
      <c r="H170" s="29"/>
      <c r="I170" s="14" t="s">
        <v>34</v>
      </c>
      <c r="J170" s="3">
        <f t="shared" si="110"/>
        <v>0</v>
      </c>
      <c r="K170" s="3">
        <f>K174+K178</f>
        <v>0</v>
      </c>
      <c r="L170" s="3">
        <f t="shared" ref="L170:L171" si="123">L174+L178</f>
        <v>0</v>
      </c>
      <c r="M170" s="3">
        <f t="shared" ref="M170:R170" si="124">M174+M178</f>
        <v>0</v>
      </c>
      <c r="N170" s="3">
        <f t="shared" si="124"/>
        <v>0</v>
      </c>
      <c r="O170" s="3">
        <f t="shared" si="124"/>
        <v>0</v>
      </c>
      <c r="P170" s="3">
        <f t="shared" ref="P170" si="125">P174+P178</f>
        <v>0</v>
      </c>
      <c r="Q170" s="3">
        <f t="shared" ref="Q170" si="126">Q174+Q178</f>
        <v>0</v>
      </c>
      <c r="R170" s="3">
        <f t="shared" si="124"/>
        <v>0</v>
      </c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</row>
    <row r="171" spans="1:29" ht="30" x14ac:dyDescent="0.25">
      <c r="A171" s="27"/>
      <c r="B171" s="30"/>
      <c r="C171" s="27"/>
      <c r="D171" s="27"/>
      <c r="E171" s="30"/>
      <c r="F171" s="30"/>
      <c r="G171" s="30"/>
      <c r="H171" s="30"/>
      <c r="I171" s="14" t="s">
        <v>4</v>
      </c>
      <c r="J171" s="3">
        <f t="shared" si="110"/>
        <v>0</v>
      </c>
      <c r="K171" s="3">
        <f>K175+K179</f>
        <v>0</v>
      </c>
      <c r="L171" s="3">
        <f t="shared" si="123"/>
        <v>0</v>
      </c>
      <c r="M171" s="3">
        <f t="shared" ref="M171:R171" si="127">M175+M179</f>
        <v>0</v>
      </c>
      <c r="N171" s="3">
        <f t="shared" si="127"/>
        <v>0</v>
      </c>
      <c r="O171" s="3">
        <f t="shared" si="127"/>
        <v>0</v>
      </c>
      <c r="P171" s="3">
        <f t="shared" ref="P171" si="128">P175+P179</f>
        <v>0</v>
      </c>
      <c r="Q171" s="3">
        <f t="shared" ref="Q171" si="129">Q175+Q179</f>
        <v>0</v>
      </c>
      <c r="R171" s="3">
        <f t="shared" si="127"/>
        <v>0</v>
      </c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</row>
    <row r="172" spans="1:29" x14ac:dyDescent="0.25">
      <c r="A172" s="25" t="s">
        <v>104</v>
      </c>
      <c r="B172" s="28" t="s">
        <v>15</v>
      </c>
      <c r="C172" s="25">
        <v>2020</v>
      </c>
      <c r="D172" s="25">
        <v>2025</v>
      </c>
      <c r="E172" s="28" t="s">
        <v>6</v>
      </c>
      <c r="F172" s="28" t="s">
        <v>5</v>
      </c>
      <c r="G172" s="28" t="s">
        <v>5</v>
      </c>
      <c r="H172" s="28" t="s">
        <v>5</v>
      </c>
      <c r="I172" s="24" t="s">
        <v>3</v>
      </c>
      <c r="J172" s="3">
        <f t="shared" si="110"/>
        <v>0</v>
      </c>
      <c r="K172" s="3">
        <f>K173+K174+K175</f>
        <v>0</v>
      </c>
      <c r="L172" s="3">
        <f t="shared" ref="L172:R172" si="130">L173+L174+L175</f>
        <v>0</v>
      </c>
      <c r="M172" s="3">
        <f t="shared" si="130"/>
        <v>0</v>
      </c>
      <c r="N172" s="3">
        <f t="shared" si="130"/>
        <v>0</v>
      </c>
      <c r="O172" s="3">
        <f t="shared" si="130"/>
        <v>0</v>
      </c>
      <c r="P172" s="3">
        <f t="shared" ref="P172" si="131">P173+P174+P175</f>
        <v>0</v>
      </c>
      <c r="Q172" s="3">
        <f t="shared" ref="Q172" si="132">Q173+Q174+Q175</f>
        <v>0</v>
      </c>
      <c r="R172" s="3">
        <f t="shared" si="130"/>
        <v>0</v>
      </c>
      <c r="S172" s="25" t="s">
        <v>5</v>
      </c>
      <c r="T172" s="25" t="s">
        <v>5</v>
      </c>
      <c r="U172" s="25" t="s">
        <v>5</v>
      </c>
      <c r="V172" s="25" t="s">
        <v>5</v>
      </c>
      <c r="W172" s="25" t="s">
        <v>5</v>
      </c>
      <c r="X172" s="25" t="s">
        <v>5</v>
      </c>
      <c r="Y172" s="25" t="s">
        <v>5</v>
      </c>
      <c r="Z172" s="25" t="s">
        <v>5</v>
      </c>
      <c r="AA172" s="25" t="s">
        <v>5</v>
      </c>
      <c r="AB172" s="25" t="s">
        <v>5</v>
      </c>
      <c r="AC172" s="25" t="s">
        <v>5</v>
      </c>
    </row>
    <row r="173" spans="1:29" ht="30" x14ac:dyDescent="0.25">
      <c r="A173" s="26"/>
      <c r="B173" s="29"/>
      <c r="C173" s="26"/>
      <c r="D173" s="26"/>
      <c r="E173" s="29"/>
      <c r="F173" s="29"/>
      <c r="G173" s="29"/>
      <c r="H173" s="29"/>
      <c r="I173" s="14" t="s">
        <v>53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</row>
    <row r="174" spans="1:29" ht="30" x14ac:dyDescent="0.25">
      <c r="A174" s="26"/>
      <c r="B174" s="29"/>
      <c r="C174" s="26"/>
      <c r="D174" s="26"/>
      <c r="E174" s="29"/>
      <c r="F174" s="29"/>
      <c r="G174" s="29"/>
      <c r="H174" s="29"/>
      <c r="I174" s="14" t="s">
        <v>34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</row>
    <row r="175" spans="1:29" ht="30" x14ac:dyDescent="0.25">
      <c r="A175" s="27"/>
      <c r="B175" s="30"/>
      <c r="C175" s="27"/>
      <c r="D175" s="27"/>
      <c r="E175" s="30"/>
      <c r="F175" s="30"/>
      <c r="G175" s="30"/>
      <c r="H175" s="30"/>
      <c r="I175" s="14" t="s">
        <v>4</v>
      </c>
      <c r="J175" s="3">
        <f t="shared" si="110"/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  <c r="Q175" s="3">
        <v>0</v>
      </c>
      <c r="R175" s="3">
        <v>0</v>
      </c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</row>
    <row r="176" spans="1:29" x14ac:dyDescent="0.25">
      <c r="A176" s="25" t="s">
        <v>105</v>
      </c>
      <c r="B176" s="28" t="s">
        <v>16</v>
      </c>
      <c r="C176" s="25">
        <v>2020</v>
      </c>
      <c r="D176" s="25">
        <v>2025</v>
      </c>
      <c r="E176" s="28" t="s">
        <v>6</v>
      </c>
      <c r="F176" s="28" t="s">
        <v>5</v>
      </c>
      <c r="G176" s="28" t="s">
        <v>5</v>
      </c>
      <c r="H176" s="28" t="s">
        <v>5</v>
      </c>
      <c r="I176" s="24" t="s">
        <v>3</v>
      </c>
      <c r="J176" s="3">
        <f t="shared" si="110"/>
        <v>0</v>
      </c>
      <c r="K176" s="3">
        <f>K177+K178+K179</f>
        <v>0</v>
      </c>
      <c r="L176" s="3">
        <f t="shared" ref="L176:R176" si="133">L177+L178+L179</f>
        <v>0</v>
      </c>
      <c r="M176" s="3">
        <f t="shared" si="133"/>
        <v>0</v>
      </c>
      <c r="N176" s="3">
        <f t="shared" si="133"/>
        <v>0</v>
      </c>
      <c r="O176" s="3">
        <f t="shared" si="133"/>
        <v>0</v>
      </c>
      <c r="P176" s="3">
        <f t="shared" ref="P176" si="134">P177+P178+P179</f>
        <v>0</v>
      </c>
      <c r="Q176" s="3">
        <f t="shared" ref="Q176" si="135">Q177+Q178+Q179</f>
        <v>0</v>
      </c>
      <c r="R176" s="3">
        <f t="shared" si="133"/>
        <v>0</v>
      </c>
      <c r="S176" s="25" t="s">
        <v>5</v>
      </c>
      <c r="T176" s="25" t="s">
        <v>5</v>
      </c>
      <c r="U176" s="25" t="s">
        <v>5</v>
      </c>
      <c r="V176" s="25" t="s">
        <v>5</v>
      </c>
      <c r="W176" s="25" t="s">
        <v>5</v>
      </c>
      <c r="X176" s="25" t="s">
        <v>5</v>
      </c>
      <c r="Y176" s="25" t="s">
        <v>5</v>
      </c>
      <c r="Z176" s="25" t="s">
        <v>5</v>
      </c>
      <c r="AA176" s="25" t="s">
        <v>5</v>
      </c>
      <c r="AB176" s="25" t="s">
        <v>5</v>
      </c>
      <c r="AC176" s="25" t="s">
        <v>5</v>
      </c>
    </row>
    <row r="177" spans="1:29" ht="30" x14ac:dyDescent="0.25">
      <c r="A177" s="26"/>
      <c r="B177" s="29"/>
      <c r="C177" s="26"/>
      <c r="D177" s="26"/>
      <c r="E177" s="29"/>
      <c r="F177" s="29"/>
      <c r="G177" s="29"/>
      <c r="H177" s="29"/>
      <c r="I177" s="14" t="s">
        <v>53</v>
      </c>
      <c r="J177" s="3">
        <f t="shared" si="110"/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</row>
    <row r="178" spans="1:29" ht="30" x14ac:dyDescent="0.25">
      <c r="A178" s="26"/>
      <c r="B178" s="29"/>
      <c r="C178" s="26"/>
      <c r="D178" s="26"/>
      <c r="E178" s="29"/>
      <c r="F178" s="29"/>
      <c r="G178" s="29"/>
      <c r="H178" s="29"/>
      <c r="I178" s="14" t="s">
        <v>34</v>
      </c>
      <c r="J178" s="3">
        <f t="shared" si="110"/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</row>
    <row r="179" spans="1:29" ht="30" x14ac:dyDescent="0.25">
      <c r="A179" s="27"/>
      <c r="B179" s="30"/>
      <c r="C179" s="27"/>
      <c r="D179" s="27"/>
      <c r="E179" s="30"/>
      <c r="F179" s="30"/>
      <c r="G179" s="30"/>
      <c r="H179" s="30"/>
      <c r="I179" s="14" t="s">
        <v>4</v>
      </c>
      <c r="J179" s="3">
        <f t="shared" si="110"/>
        <v>0</v>
      </c>
      <c r="K179" s="3">
        <v>0</v>
      </c>
      <c r="L179" s="3">
        <v>0</v>
      </c>
      <c r="M179" s="3">
        <v>0</v>
      </c>
      <c r="N179" s="3">
        <v>0</v>
      </c>
      <c r="O179" s="3">
        <v>0</v>
      </c>
      <c r="P179" s="3">
        <v>0</v>
      </c>
      <c r="Q179" s="3">
        <v>0</v>
      </c>
      <c r="R179" s="3">
        <v>0</v>
      </c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</row>
    <row r="180" spans="1:29" x14ac:dyDescent="0.25">
      <c r="A180" s="25" t="s">
        <v>69</v>
      </c>
      <c r="B180" s="28" t="s">
        <v>110</v>
      </c>
      <c r="C180" s="25">
        <v>2020</v>
      </c>
      <c r="D180" s="25">
        <v>2025</v>
      </c>
      <c r="E180" s="28" t="s">
        <v>6</v>
      </c>
      <c r="F180" s="28" t="s">
        <v>5</v>
      </c>
      <c r="G180" s="28" t="s">
        <v>5</v>
      </c>
      <c r="H180" s="28" t="s">
        <v>5</v>
      </c>
      <c r="I180" s="24" t="s">
        <v>3</v>
      </c>
      <c r="J180" s="3">
        <f t="shared" si="110"/>
        <v>539123</v>
      </c>
      <c r="K180" s="3">
        <f>K181+K182+K183</f>
        <v>0</v>
      </c>
      <c r="L180" s="3">
        <f t="shared" ref="L180:R180" si="136">L181+L182+L183</f>
        <v>0</v>
      </c>
      <c r="M180" s="3">
        <f t="shared" si="136"/>
        <v>0</v>
      </c>
      <c r="N180" s="3">
        <f t="shared" si="136"/>
        <v>539123</v>
      </c>
      <c r="O180" s="3">
        <f t="shared" si="136"/>
        <v>0</v>
      </c>
      <c r="P180" s="3">
        <f t="shared" ref="P180" si="137">P181+P182+P183</f>
        <v>0</v>
      </c>
      <c r="Q180" s="3">
        <f t="shared" ref="Q180" si="138">Q181+Q182+Q183</f>
        <v>0</v>
      </c>
      <c r="R180" s="3">
        <f t="shared" si="136"/>
        <v>0</v>
      </c>
      <c r="S180" s="25" t="s">
        <v>5</v>
      </c>
      <c r="T180" s="25" t="s">
        <v>5</v>
      </c>
      <c r="U180" s="25" t="s">
        <v>5</v>
      </c>
      <c r="V180" s="25" t="s">
        <v>5</v>
      </c>
      <c r="W180" s="25" t="s">
        <v>5</v>
      </c>
      <c r="X180" s="25" t="s">
        <v>5</v>
      </c>
      <c r="Y180" s="25" t="s">
        <v>5</v>
      </c>
      <c r="Z180" s="25" t="s">
        <v>5</v>
      </c>
      <c r="AA180" s="25" t="s">
        <v>5</v>
      </c>
      <c r="AB180" s="25" t="s">
        <v>5</v>
      </c>
      <c r="AC180" s="25" t="s">
        <v>5</v>
      </c>
    </row>
    <row r="181" spans="1:29" ht="30" x14ac:dyDescent="0.25">
      <c r="A181" s="26"/>
      <c r="B181" s="29"/>
      <c r="C181" s="26"/>
      <c r="D181" s="26"/>
      <c r="E181" s="29"/>
      <c r="F181" s="29"/>
      <c r="G181" s="29"/>
      <c r="H181" s="29"/>
      <c r="I181" s="14" t="s">
        <v>53</v>
      </c>
      <c r="J181" s="3">
        <f t="shared" si="110"/>
        <v>0</v>
      </c>
      <c r="K181" s="3">
        <f>K185+K189</f>
        <v>0</v>
      </c>
      <c r="L181" s="3">
        <f>L185+L189</f>
        <v>0</v>
      </c>
      <c r="M181" s="3">
        <f t="shared" ref="M181:R181" si="139">M185+M189</f>
        <v>0</v>
      </c>
      <c r="N181" s="3">
        <f t="shared" si="139"/>
        <v>0</v>
      </c>
      <c r="O181" s="3">
        <f t="shared" si="139"/>
        <v>0</v>
      </c>
      <c r="P181" s="3">
        <f t="shared" ref="P181" si="140">P185+P189</f>
        <v>0</v>
      </c>
      <c r="Q181" s="3">
        <f t="shared" ref="Q181" si="141">Q185+Q189</f>
        <v>0</v>
      </c>
      <c r="R181" s="3">
        <f t="shared" si="139"/>
        <v>0</v>
      </c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</row>
    <row r="182" spans="1:29" ht="30" x14ac:dyDescent="0.25">
      <c r="A182" s="26"/>
      <c r="B182" s="29"/>
      <c r="C182" s="26"/>
      <c r="D182" s="26"/>
      <c r="E182" s="29"/>
      <c r="F182" s="29"/>
      <c r="G182" s="29"/>
      <c r="H182" s="29"/>
      <c r="I182" s="14" t="s">
        <v>34</v>
      </c>
      <c r="J182" s="3">
        <f t="shared" si="110"/>
        <v>0</v>
      </c>
      <c r="K182" s="3">
        <f>K186+K190</f>
        <v>0</v>
      </c>
      <c r="L182" s="3">
        <f t="shared" ref="L182:L183" si="142">L186+L190</f>
        <v>0</v>
      </c>
      <c r="M182" s="3">
        <f t="shared" ref="M182:R182" si="143">M186+M190</f>
        <v>0</v>
      </c>
      <c r="N182" s="3">
        <f t="shared" si="143"/>
        <v>0</v>
      </c>
      <c r="O182" s="3">
        <f t="shared" si="143"/>
        <v>0</v>
      </c>
      <c r="P182" s="3">
        <f t="shared" ref="P182" si="144">P186+P190</f>
        <v>0</v>
      </c>
      <c r="Q182" s="3">
        <f t="shared" ref="Q182" si="145">Q186+Q190</f>
        <v>0</v>
      </c>
      <c r="R182" s="3">
        <f t="shared" si="143"/>
        <v>0</v>
      </c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</row>
    <row r="183" spans="1:29" ht="30" x14ac:dyDescent="0.25">
      <c r="A183" s="27"/>
      <c r="B183" s="30"/>
      <c r="C183" s="27"/>
      <c r="D183" s="27"/>
      <c r="E183" s="30"/>
      <c r="F183" s="30"/>
      <c r="G183" s="30"/>
      <c r="H183" s="30"/>
      <c r="I183" s="14" t="s">
        <v>4</v>
      </c>
      <c r="J183" s="3">
        <f t="shared" si="110"/>
        <v>539123</v>
      </c>
      <c r="K183" s="3">
        <f>K187+K191</f>
        <v>0</v>
      </c>
      <c r="L183" s="3">
        <f t="shared" si="142"/>
        <v>0</v>
      </c>
      <c r="M183" s="3">
        <f t="shared" ref="M183:R183" si="146">M187+M191</f>
        <v>0</v>
      </c>
      <c r="N183" s="3">
        <f t="shared" si="146"/>
        <v>539123</v>
      </c>
      <c r="O183" s="3">
        <f t="shared" si="146"/>
        <v>0</v>
      </c>
      <c r="P183" s="3">
        <f t="shared" ref="P183" si="147">P187+P191</f>
        <v>0</v>
      </c>
      <c r="Q183" s="3">
        <f t="shared" ref="Q183" si="148">Q187+Q191</f>
        <v>0</v>
      </c>
      <c r="R183" s="3">
        <f t="shared" si="146"/>
        <v>0</v>
      </c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</row>
    <row r="184" spans="1:29" x14ac:dyDescent="0.25">
      <c r="A184" s="25" t="s">
        <v>70</v>
      </c>
      <c r="B184" s="28" t="s">
        <v>15</v>
      </c>
      <c r="C184" s="25">
        <v>2020</v>
      </c>
      <c r="D184" s="25">
        <v>2025</v>
      </c>
      <c r="E184" s="28" t="s">
        <v>6</v>
      </c>
      <c r="F184" s="28" t="s">
        <v>5</v>
      </c>
      <c r="G184" s="28" t="s">
        <v>5</v>
      </c>
      <c r="H184" s="28" t="s">
        <v>5</v>
      </c>
      <c r="I184" s="24" t="s">
        <v>3</v>
      </c>
      <c r="J184" s="3">
        <f t="shared" si="110"/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25" t="s">
        <v>5</v>
      </c>
      <c r="T184" s="25" t="s">
        <v>5</v>
      </c>
      <c r="U184" s="25" t="s">
        <v>5</v>
      </c>
      <c r="V184" s="25" t="s">
        <v>5</v>
      </c>
      <c r="W184" s="25" t="s">
        <v>5</v>
      </c>
      <c r="X184" s="25" t="s">
        <v>5</v>
      </c>
      <c r="Y184" s="25" t="s">
        <v>5</v>
      </c>
      <c r="Z184" s="25" t="s">
        <v>5</v>
      </c>
      <c r="AA184" s="25" t="s">
        <v>5</v>
      </c>
      <c r="AB184" s="25" t="s">
        <v>5</v>
      </c>
      <c r="AC184" s="25" t="s">
        <v>5</v>
      </c>
    </row>
    <row r="185" spans="1:29" ht="30" x14ac:dyDescent="0.25">
      <c r="A185" s="26"/>
      <c r="B185" s="29"/>
      <c r="C185" s="26"/>
      <c r="D185" s="26"/>
      <c r="E185" s="29"/>
      <c r="F185" s="29"/>
      <c r="G185" s="29"/>
      <c r="H185" s="29"/>
      <c r="I185" s="14" t="s">
        <v>53</v>
      </c>
      <c r="J185" s="3">
        <f t="shared" si="110"/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</row>
    <row r="186" spans="1:29" ht="30" x14ac:dyDescent="0.25">
      <c r="A186" s="26"/>
      <c r="B186" s="29"/>
      <c r="C186" s="26"/>
      <c r="D186" s="26"/>
      <c r="E186" s="29"/>
      <c r="F186" s="29"/>
      <c r="G186" s="29"/>
      <c r="H186" s="29"/>
      <c r="I186" s="14" t="s">
        <v>34</v>
      </c>
      <c r="J186" s="3">
        <f t="shared" si="110"/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</row>
    <row r="187" spans="1:29" ht="30" x14ac:dyDescent="0.25">
      <c r="A187" s="27"/>
      <c r="B187" s="30"/>
      <c r="C187" s="27"/>
      <c r="D187" s="27"/>
      <c r="E187" s="30"/>
      <c r="F187" s="30"/>
      <c r="G187" s="30"/>
      <c r="H187" s="30"/>
      <c r="I187" s="14" t="s">
        <v>4</v>
      </c>
      <c r="J187" s="3">
        <f t="shared" si="110"/>
        <v>539123</v>
      </c>
      <c r="K187" s="3">
        <v>0</v>
      </c>
      <c r="L187" s="3">
        <v>0</v>
      </c>
      <c r="M187" s="3">
        <v>0</v>
      </c>
      <c r="N187" s="3">
        <v>539123</v>
      </c>
      <c r="O187" s="3">
        <v>0</v>
      </c>
      <c r="P187" s="3">
        <v>0</v>
      </c>
      <c r="Q187" s="3">
        <v>0</v>
      </c>
      <c r="R187" s="3">
        <v>0</v>
      </c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</row>
    <row r="188" spans="1:29" x14ac:dyDescent="0.25">
      <c r="A188" s="25" t="s">
        <v>71</v>
      </c>
      <c r="B188" s="28" t="s">
        <v>16</v>
      </c>
      <c r="C188" s="25">
        <v>2020</v>
      </c>
      <c r="D188" s="25">
        <v>2025</v>
      </c>
      <c r="E188" s="28" t="s">
        <v>6</v>
      </c>
      <c r="F188" s="28" t="s">
        <v>5</v>
      </c>
      <c r="G188" s="28" t="s">
        <v>5</v>
      </c>
      <c r="H188" s="28" t="s">
        <v>5</v>
      </c>
      <c r="I188" s="14" t="s">
        <v>3</v>
      </c>
      <c r="J188" s="3">
        <f t="shared" si="110"/>
        <v>0</v>
      </c>
      <c r="K188" s="3">
        <f>K189+K190+K191</f>
        <v>0</v>
      </c>
      <c r="L188" s="3">
        <f t="shared" ref="L188:R188" si="149">L189+L190+L191</f>
        <v>0</v>
      </c>
      <c r="M188" s="3">
        <f t="shared" si="149"/>
        <v>0</v>
      </c>
      <c r="N188" s="3">
        <f t="shared" si="149"/>
        <v>0</v>
      </c>
      <c r="O188" s="3">
        <f t="shared" si="149"/>
        <v>0</v>
      </c>
      <c r="P188" s="3">
        <f t="shared" ref="P188" si="150">P189+P190+P191</f>
        <v>0</v>
      </c>
      <c r="Q188" s="3">
        <f t="shared" ref="Q188" si="151">Q189+Q190+Q191</f>
        <v>0</v>
      </c>
      <c r="R188" s="3">
        <f t="shared" si="149"/>
        <v>0</v>
      </c>
      <c r="S188" s="25" t="s">
        <v>5</v>
      </c>
      <c r="T188" s="25" t="s">
        <v>5</v>
      </c>
      <c r="U188" s="25" t="s">
        <v>5</v>
      </c>
      <c r="V188" s="25" t="s">
        <v>5</v>
      </c>
      <c r="W188" s="25" t="s">
        <v>5</v>
      </c>
      <c r="X188" s="25" t="s">
        <v>5</v>
      </c>
      <c r="Y188" s="25" t="s">
        <v>5</v>
      </c>
      <c r="Z188" s="25" t="s">
        <v>5</v>
      </c>
      <c r="AA188" s="25" t="s">
        <v>5</v>
      </c>
      <c r="AB188" s="25" t="s">
        <v>5</v>
      </c>
      <c r="AC188" s="25" t="s">
        <v>5</v>
      </c>
    </row>
    <row r="189" spans="1:29" ht="30" x14ac:dyDescent="0.25">
      <c r="A189" s="26"/>
      <c r="B189" s="29"/>
      <c r="C189" s="26"/>
      <c r="D189" s="26"/>
      <c r="E189" s="29"/>
      <c r="F189" s="29"/>
      <c r="G189" s="29"/>
      <c r="H189" s="29"/>
      <c r="I189" s="14" t="s">
        <v>53</v>
      </c>
      <c r="J189" s="3">
        <f t="shared" si="110"/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</row>
    <row r="190" spans="1:29" ht="30" x14ac:dyDescent="0.25">
      <c r="A190" s="26"/>
      <c r="B190" s="29"/>
      <c r="C190" s="26"/>
      <c r="D190" s="26"/>
      <c r="E190" s="29"/>
      <c r="F190" s="29"/>
      <c r="G190" s="29"/>
      <c r="H190" s="29"/>
      <c r="I190" s="14" t="s">
        <v>34</v>
      </c>
      <c r="J190" s="3">
        <f t="shared" si="110"/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</row>
    <row r="191" spans="1:29" ht="30" x14ac:dyDescent="0.25">
      <c r="A191" s="27"/>
      <c r="B191" s="30"/>
      <c r="C191" s="27"/>
      <c r="D191" s="27"/>
      <c r="E191" s="30"/>
      <c r="F191" s="30"/>
      <c r="G191" s="30"/>
      <c r="H191" s="30"/>
      <c r="I191" s="14" t="s">
        <v>4</v>
      </c>
      <c r="J191" s="3">
        <f t="shared" si="110"/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</row>
    <row r="192" spans="1:29" x14ac:dyDescent="0.25">
      <c r="A192" s="25" t="s">
        <v>72</v>
      </c>
      <c r="B192" s="28" t="s">
        <v>106</v>
      </c>
      <c r="C192" s="25">
        <v>2020</v>
      </c>
      <c r="D192" s="25">
        <v>2025</v>
      </c>
      <c r="E192" s="28" t="s">
        <v>6</v>
      </c>
      <c r="F192" s="28" t="s">
        <v>5</v>
      </c>
      <c r="G192" s="28" t="s">
        <v>5</v>
      </c>
      <c r="H192" s="28" t="s">
        <v>5</v>
      </c>
      <c r="I192" s="24" t="s">
        <v>3</v>
      </c>
      <c r="J192" s="3">
        <f t="shared" si="110"/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25" t="s">
        <v>5</v>
      </c>
      <c r="T192" s="25" t="s">
        <v>5</v>
      </c>
      <c r="U192" s="25" t="s">
        <v>5</v>
      </c>
      <c r="V192" s="25" t="s">
        <v>5</v>
      </c>
      <c r="W192" s="25" t="s">
        <v>5</v>
      </c>
      <c r="X192" s="25" t="s">
        <v>5</v>
      </c>
      <c r="Y192" s="25" t="s">
        <v>5</v>
      </c>
      <c r="Z192" s="25" t="s">
        <v>5</v>
      </c>
      <c r="AA192" s="25" t="s">
        <v>5</v>
      </c>
      <c r="AB192" s="25" t="s">
        <v>5</v>
      </c>
      <c r="AC192" s="25" t="s">
        <v>5</v>
      </c>
    </row>
    <row r="193" spans="1:29" ht="30" x14ac:dyDescent="0.25">
      <c r="A193" s="26"/>
      <c r="B193" s="29"/>
      <c r="C193" s="26"/>
      <c r="D193" s="26"/>
      <c r="E193" s="29"/>
      <c r="F193" s="29"/>
      <c r="G193" s="29"/>
      <c r="H193" s="29"/>
      <c r="I193" s="14" t="s">
        <v>53</v>
      </c>
      <c r="J193" s="3">
        <v>0</v>
      </c>
      <c r="K193" s="3">
        <v>0</v>
      </c>
      <c r="L193" s="3">
        <f>L197+L201</f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</row>
    <row r="194" spans="1:29" ht="30" x14ac:dyDescent="0.25">
      <c r="A194" s="26"/>
      <c r="B194" s="29"/>
      <c r="C194" s="26"/>
      <c r="D194" s="26"/>
      <c r="E194" s="29"/>
      <c r="F194" s="29"/>
      <c r="G194" s="29"/>
      <c r="H194" s="29"/>
      <c r="I194" s="14" t="s">
        <v>34</v>
      </c>
      <c r="J194" s="3">
        <v>0</v>
      </c>
      <c r="K194" s="3">
        <v>0</v>
      </c>
      <c r="L194" s="3">
        <f t="shared" ref="L194:L195" si="152">L198+L202</f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</row>
    <row r="195" spans="1:29" ht="30" x14ac:dyDescent="0.25">
      <c r="A195" s="27"/>
      <c r="B195" s="30"/>
      <c r="C195" s="27"/>
      <c r="D195" s="27"/>
      <c r="E195" s="30"/>
      <c r="F195" s="30"/>
      <c r="G195" s="30"/>
      <c r="H195" s="30"/>
      <c r="I195" s="14" t="s">
        <v>4</v>
      </c>
      <c r="J195" s="3">
        <f t="shared" si="110"/>
        <v>0</v>
      </c>
      <c r="K195" s="3">
        <v>0</v>
      </c>
      <c r="L195" s="3">
        <f t="shared" si="152"/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</row>
    <row r="196" spans="1:29" x14ac:dyDescent="0.25">
      <c r="A196" s="25" t="s">
        <v>73</v>
      </c>
      <c r="B196" s="28" t="s">
        <v>15</v>
      </c>
      <c r="C196" s="25">
        <v>2020</v>
      </c>
      <c r="D196" s="25">
        <v>2025</v>
      </c>
      <c r="E196" s="28" t="s">
        <v>6</v>
      </c>
      <c r="F196" s="28" t="s">
        <v>5</v>
      </c>
      <c r="G196" s="28" t="s">
        <v>5</v>
      </c>
      <c r="H196" s="28" t="s">
        <v>5</v>
      </c>
      <c r="I196" s="23" t="s">
        <v>3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25" t="s">
        <v>5</v>
      </c>
      <c r="T196" s="25" t="s">
        <v>5</v>
      </c>
      <c r="U196" s="25" t="s">
        <v>5</v>
      </c>
      <c r="V196" s="25" t="s">
        <v>5</v>
      </c>
      <c r="W196" s="25" t="s">
        <v>5</v>
      </c>
      <c r="X196" s="25" t="s">
        <v>5</v>
      </c>
      <c r="Y196" s="25" t="s">
        <v>5</v>
      </c>
      <c r="Z196" s="25" t="s">
        <v>5</v>
      </c>
      <c r="AA196" s="25" t="s">
        <v>5</v>
      </c>
      <c r="AB196" s="25" t="s">
        <v>5</v>
      </c>
      <c r="AC196" s="25" t="s">
        <v>5</v>
      </c>
    </row>
    <row r="197" spans="1:29" ht="30" x14ac:dyDescent="0.25">
      <c r="A197" s="26"/>
      <c r="B197" s="29"/>
      <c r="C197" s="26"/>
      <c r="D197" s="26"/>
      <c r="E197" s="29"/>
      <c r="F197" s="29"/>
      <c r="G197" s="29"/>
      <c r="H197" s="29"/>
      <c r="I197" s="14" t="s">
        <v>53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</row>
    <row r="198" spans="1:29" ht="30" x14ac:dyDescent="0.25">
      <c r="A198" s="26"/>
      <c r="B198" s="29"/>
      <c r="C198" s="26"/>
      <c r="D198" s="26"/>
      <c r="E198" s="29"/>
      <c r="F198" s="29"/>
      <c r="G198" s="29"/>
      <c r="H198" s="29"/>
      <c r="I198" s="14" t="s">
        <v>34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</row>
    <row r="199" spans="1:29" ht="30" x14ac:dyDescent="0.25">
      <c r="A199" s="27"/>
      <c r="B199" s="30"/>
      <c r="C199" s="27"/>
      <c r="D199" s="27"/>
      <c r="E199" s="30"/>
      <c r="F199" s="30"/>
      <c r="G199" s="30"/>
      <c r="H199" s="30"/>
      <c r="I199" s="14" t="s">
        <v>4</v>
      </c>
      <c r="J199" s="3">
        <f t="shared" ref="J199:J203" si="153">SUM(K199:R199)</f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</row>
    <row r="200" spans="1:29" x14ac:dyDescent="0.25">
      <c r="A200" s="25" t="s">
        <v>74</v>
      </c>
      <c r="B200" s="28" t="s">
        <v>16</v>
      </c>
      <c r="C200" s="25">
        <v>2020</v>
      </c>
      <c r="D200" s="25">
        <v>2025</v>
      </c>
      <c r="E200" s="28" t="s">
        <v>6</v>
      </c>
      <c r="F200" s="28" t="s">
        <v>5</v>
      </c>
      <c r="G200" s="28" t="s">
        <v>5</v>
      </c>
      <c r="H200" s="28" t="s">
        <v>5</v>
      </c>
      <c r="I200" s="24" t="s">
        <v>3</v>
      </c>
      <c r="J200" s="3">
        <f t="shared" si="153"/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25" t="s">
        <v>5</v>
      </c>
      <c r="T200" s="25" t="s">
        <v>5</v>
      </c>
      <c r="U200" s="25" t="s">
        <v>5</v>
      </c>
      <c r="V200" s="25" t="s">
        <v>5</v>
      </c>
      <c r="W200" s="25" t="s">
        <v>5</v>
      </c>
      <c r="X200" s="25" t="s">
        <v>5</v>
      </c>
      <c r="Y200" s="25" t="s">
        <v>5</v>
      </c>
      <c r="Z200" s="25" t="s">
        <v>5</v>
      </c>
      <c r="AA200" s="25" t="s">
        <v>5</v>
      </c>
      <c r="AB200" s="25" t="s">
        <v>5</v>
      </c>
      <c r="AC200" s="25" t="s">
        <v>5</v>
      </c>
    </row>
    <row r="201" spans="1:29" ht="30" x14ac:dyDescent="0.25">
      <c r="A201" s="26"/>
      <c r="B201" s="29"/>
      <c r="C201" s="26"/>
      <c r="D201" s="26"/>
      <c r="E201" s="29"/>
      <c r="F201" s="29"/>
      <c r="G201" s="29"/>
      <c r="H201" s="29"/>
      <c r="I201" s="14" t="s">
        <v>53</v>
      </c>
      <c r="J201" s="3">
        <f t="shared" si="153"/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</row>
    <row r="202" spans="1:29" ht="30" x14ac:dyDescent="0.25">
      <c r="A202" s="26"/>
      <c r="B202" s="29"/>
      <c r="C202" s="26"/>
      <c r="D202" s="26"/>
      <c r="E202" s="29"/>
      <c r="F202" s="29"/>
      <c r="G202" s="29"/>
      <c r="H202" s="29"/>
      <c r="I202" s="14" t="s">
        <v>34</v>
      </c>
      <c r="J202" s="3">
        <f t="shared" si="153"/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</row>
    <row r="203" spans="1:29" ht="30" x14ac:dyDescent="0.25">
      <c r="A203" s="27"/>
      <c r="B203" s="30"/>
      <c r="C203" s="27"/>
      <c r="D203" s="27"/>
      <c r="E203" s="30"/>
      <c r="F203" s="30"/>
      <c r="G203" s="30"/>
      <c r="H203" s="30"/>
      <c r="I203" s="14" t="s">
        <v>4</v>
      </c>
      <c r="J203" s="3">
        <f t="shared" si="153"/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</row>
    <row r="204" spans="1:29" x14ac:dyDescent="0.25">
      <c r="A204" s="52" t="s">
        <v>75</v>
      </c>
      <c r="B204" s="28" t="s">
        <v>108</v>
      </c>
      <c r="C204" s="25">
        <v>2020</v>
      </c>
      <c r="D204" s="25">
        <v>2025</v>
      </c>
      <c r="E204" s="28" t="s">
        <v>6</v>
      </c>
      <c r="F204" s="28" t="s">
        <v>5</v>
      </c>
      <c r="G204" s="28" t="s">
        <v>5</v>
      </c>
      <c r="H204" s="28" t="s">
        <v>5</v>
      </c>
      <c r="I204" s="24" t="s">
        <v>3</v>
      </c>
      <c r="J204" s="3">
        <f t="shared" ref="J204:J207" si="154">SUM(K204:R204)</f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25" t="s">
        <v>5</v>
      </c>
      <c r="T204" s="25" t="s">
        <v>5</v>
      </c>
      <c r="U204" s="25" t="s">
        <v>5</v>
      </c>
      <c r="V204" s="25" t="s">
        <v>5</v>
      </c>
      <c r="W204" s="25" t="s">
        <v>5</v>
      </c>
      <c r="X204" s="25" t="s">
        <v>5</v>
      </c>
      <c r="Y204" s="25" t="s">
        <v>5</v>
      </c>
      <c r="Z204" s="25" t="s">
        <v>5</v>
      </c>
      <c r="AA204" s="25" t="s">
        <v>5</v>
      </c>
      <c r="AB204" s="25" t="s">
        <v>5</v>
      </c>
      <c r="AC204" s="25" t="s">
        <v>5</v>
      </c>
    </row>
    <row r="205" spans="1:29" ht="30" x14ac:dyDescent="0.25">
      <c r="A205" s="53"/>
      <c r="B205" s="29"/>
      <c r="C205" s="26"/>
      <c r="D205" s="26"/>
      <c r="E205" s="29"/>
      <c r="F205" s="29"/>
      <c r="G205" s="29"/>
      <c r="H205" s="29"/>
      <c r="I205" s="14" t="s">
        <v>53</v>
      </c>
      <c r="J205" s="3">
        <f t="shared" si="154"/>
        <v>0</v>
      </c>
      <c r="K205" s="3">
        <v>0</v>
      </c>
      <c r="L205" s="3">
        <f>L209+L213</f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</row>
    <row r="206" spans="1:29" ht="30" x14ac:dyDescent="0.25">
      <c r="A206" s="53"/>
      <c r="B206" s="29"/>
      <c r="C206" s="26"/>
      <c r="D206" s="26"/>
      <c r="E206" s="29"/>
      <c r="F206" s="29"/>
      <c r="G206" s="29"/>
      <c r="H206" s="29"/>
      <c r="I206" s="14" t="s">
        <v>34</v>
      </c>
      <c r="J206" s="3">
        <f t="shared" si="154"/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</row>
    <row r="207" spans="1:29" ht="30" x14ac:dyDescent="0.25">
      <c r="A207" s="27"/>
      <c r="B207" s="30"/>
      <c r="C207" s="27"/>
      <c r="D207" s="27"/>
      <c r="E207" s="30"/>
      <c r="F207" s="30"/>
      <c r="G207" s="30"/>
      <c r="H207" s="30"/>
      <c r="I207" s="14" t="s">
        <v>4</v>
      </c>
      <c r="J207" s="3">
        <f t="shared" si="154"/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</row>
    <row r="208" spans="1:29" x14ac:dyDescent="0.25">
      <c r="A208" s="52" t="s">
        <v>76</v>
      </c>
      <c r="B208" s="28" t="s">
        <v>109</v>
      </c>
      <c r="C208" s="25">
        <v>2020</v>
      </c>
      <c r="D208" s="25">
        <v>2025</v>
      </c>
      <c r="E208" s="28" t="s">
        <v>6</v>
      </c>
      <c r="F208" s="28" t="s">
        <v>5</v>
      </c>
      <c r="G208" s="28" t="s">
        <v>5</v>
      </c>
      <c r="H208" s="28" t="s">
        <v>5</v>
      </c>
      <c r="I208" s="24" t="s">
        <v>3</v>
      </c>
      <c r="J208" s="3">
        <f t="shared" ref="J208:J215" si="155">SUM(K208:R208)</f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25" t="s">
        <v>5</v>
      </c>
      <c r="T208" s="25" t="s">
        <v>5</v>
      </c>
      <c r="U208" s="25" t="s">
        <v>5</v>
      </c>
      <c r="V208" s="25" t="s">
        <v>5</v>
      </c>
      <c r="W208" s="25" t="s">
        <v>5</v>
      </c>
      <c r="X208" s="25" t="s">
        <v>5</v>
      </c>
      <c r="Y208" s="25" t="s">
        <v>5</v>
      </c>
      <c r="Z208" s="25" t="s">
        <v>5</v>
      </c>
      <c r="AA208" s="25" t="s">
        <v>5</v>
      </c>
      <c r="AB208" s="25" t="s">
        <v>5</v>
      </c>
      <c r="AC208" s="25" t="s">
        <v>5</v>
      </c>
    </row>
    <row r="209" spans="1:29" ht="30" x14ac:dyDescent="0.25">
      <c r="A209" s="53"/>
      <c r="B209" s="29"/>
      <c r="C209" s="26"/>
      <c r="D209" s="26"/>
      <c r="E209" s="29"/>
      <c r="F209" s="29"/>
      <c r="G209" s="29"/>
      <c r="H209" s="29"/>
      <c r="I209" s="14" t="s">
        <v>53</v>
      </c>
      <c r="J209" s="3">
        <f t="shared" si="155"/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</row>
    <row r="210" spans="1:29" ht="30" x14ac:dyDescent="0.25">
      <c r="A210" s="53"/>
      <c r="B210" s="29"/>
      <c r="C210" s="26"/>
      <c r="D210" s="26"/>
      <c r="E210" s="29"/>
      <c r="F210" s="29"/>
      <c r="G210" s="29"/>
      <c r="H210" s="29"/>
      <c r="I210" s="14" t="s">
        <v>34</v>
      </c>
      <c r="J210" s="3">
        <f t="shared" si="155"/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</row>
    <row r="211" spans="1:29" ht="30" x14ac:dyDescent="0.25">
      <c r="A211" s="27"/>
      <c r="B211" s="30"/>
      <c r="C211" s="27"/>
      <c r="D211" s="27"/>
      <c r="E211" s="30"/>
      <c r="F211" s="30"/>
      <c r="G211" s="30"/>
      <c r="H211" s="30"/>
      <c r="I211" s="14" t="s">
        <v>4</v>
      </c>
      <c r="J211" s="3">
        <f t="shared" si="155"/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</row>
    <row r="212" spans="1:29" x14ac:dyDescent="0.25">
      <c r="A212" s="34" t="s">
        <v>107</v>
      </c>
      <c r="B212" s="35" t="s">
        <v>223</v>
      </c>
      <c r="C212" s="34">
        <v>2020</v>
      </c>
      <c r="D212" s="34">
        <v>2025</v>
      </c>
      <c r="E212" s="35" t="s">
        <v>6</v>
      </c>
      <c r="F212" s="28" t="s">
        <v>5</v>
      </c>
      <c r="G212" s="28" t="s">
        <v>5</v>
      </c>
      <c r="H212" s="28" t="s">
        <v>5</v>
      </c>
      <c r="I212" s="23" t="s">
        <v>3</v>
      </c>
      <c r="J212" s="3">
        <f t="shared" si="155"/>
        <v>5970398.5299999993</v>
      </c>
      <c r="K212" s="3">
        <f>K213+K214+K215</f>
        <v>160000</v>
      </c>
      <c r="L212" s="3">
        <f t="shared" ref="L212:R212" si="156">L213+L214+L215</f>
        <v>5176456.8</v>
      </c>
      <c r="M212" s="3">
        <f t="shared" si="156"/>
        <v>633941.73</v>
      </c>
      <c r="N212" s="3">
        <f t="shared" si="156"/>
        <v>0</v>
      </c>
      <c r="O212" s="3">
        <f t="shared" si="156"/>
        <v>0</v>
      </c>
      <c r="P212" s="3">
        <f t="shared" ref="P212" si="157">P213+P214+P215</f>
        <v>0</v>
      </c>
      <c r="Q212" s="3">
        <f t="shared" ref="Q212" si="158">Q213+Q214+Q215</f>
        <v>0</v>
      </c>
      <c r="R212" s="3">
        <f t="shared" si="156"/>
        <v>0</v>
      </c>
      <c r="S212" s="25" t="s">
        <v>5</v>
      </c>
      <c r="T212" s="25" t="s">
        <v>5</v>
      </c>
      <c r="U212" s="25" t="s">
        <v>5</v>
      </c>
      <c r="V212" s="25" t="s">
        <v>5</v>
      </c>
      <c r="W212" s="25" t="s">
        <v>5</v>
      </c>
      <c r="X212" s="25" t="s">
        <v>5</v>
      </c>
      <c r="Y212" s="25" t="s">
        <v>5</v>
      </c>
      <c r="Z212" s="25" t="s">
        <v>5</v>
      </c>
      <c r="AA212" s="25" t="s">
        <v>5</v>
      </c>
      <c r="AB212" s="25" t="s">
        <v>5</v>
      </c>
      <c r="AC212" s="25" t="s">
        <v>5</v>
      </c>
    </row>
    <row r="213" spans="1:29" ht="30" x14ac:dyDescent="0.25">
      <c r="A213" s="34"/>
      <c r="B213" s="35"/>
      <c r="C213" s="34"/>
      <c r="D213" s="34"/>
      <c r="E213" s="35"/>
      <c r="F213" s="29"/>
      <c r="G213" s="29"/>
      <c r="H213" s="29"/>
      <c r="I213" s="14" t="s">
        <v>53</v>
      </c>
      <c r="J213" s="3">
        <f t="shared" si="155"/>
        <v>0</v>
      </c>
      <c r="K213" s="3">
        <v>0</v>
      </c>
      <c r="L213" s="3">
        <f>L217</f>
        <v>0</v>
      </c>
      <c r="M213" s="3">
        <f t="shared" ref="M213:R213" si="159">M217</f>
        <v>0</v>
      </c>
      <c r="N213" s="3">
        <f t="shared" si="159"/>
        <v>0</v>
      </c>
      <c r="O213" s="3">
        <f t="shared" si="159"/>
        <v>0</v>
      </c>
      <c r="P213" s="3">
        <f t="shared" ref="P213" si="160">P217</f>
        <v>0</v>
      </c>
      <c r="Q213" s="3">
        <f t="shared" ref="Q213" si="161">Q217</f>
        <v>0</v>
      </c>
      <c r="R213" s="3">
        <f t="shared" si="159"/>
        <v>0</v>
      </c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</row>
    <row r="214" spans="1:29" ht="30" x14ac:dyDescent="0.25">
      <c r="A214" s="34"/>
      <c r="B214" s="35"/>
      <c r="C214" s="34"/>
      <c r="D214" s="34"/>
      <c r="E214" s="35"/>
      <c r="F214" s="29"/>
      <c r="G214" s="29"/>
      <c r="H214" s="29"/>
      <c r="I214" s="14" t="s">
        <v>34</v>
      </c>
      <c r="J214" s="3">
        <f t="shared" si="155"/>
        <v>3784956.16</v>
      </c>
      <c r="K214" s="3">
        <v>0</v>
      </c>
      <c r="L214" s="3">
        <f>L218</f>
        <v>3784956.16</v>
      </c>
      <c r="M214" s="3">
        <f t="shared" ref="M214" si="162">M218</f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</row>
    <row r="215" spans="1:29" ht="30" x14ac:dyDescent="0.25">
      <c r="A215" s="34"/>
      <c r="B215" s="35"/>
      <c r="C215" s="34"/>
      <c r="D215" s="34"/>
      <c r="E215" s="35"/>
      <c r="F215" s="30"/>
      <c r="G215" s="30"/>
      <c r="H215" s="30"/>
      <c r="I215" s="14" t="s">
        <v>4</v>
      </c>
      <c r="J215" s="3">
        <f t="shared" si="155"/>
        <v>2185442.37</v>
      </c>
      <c r="K215" s="3">
        <v>160000</v>
      </c>
      <c r="L215" s="3">
        <f>L219</f>
        <v>1391500.64</v>
      </c>
      <c r="M215" s="3">
        <f t="shared" ref="M215" si="163">M219</f>
        <v>633941.73</v>
      </c>
      <c r="N215" s="3">
        <v>0</v>
      </c>
      <c r="O215" s="3">
        <v>0</v>
      </c>
      <c r="P215" s="3">
        <v>0</v>
      </c>
      <c r="Q215" s="3">
        <v>0</v>
      </c>
      <c r="R215" s="3">
        <v>0</v>
      </c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</row>
    <row r="216" spans="1:29" x14ac:dyDescent="0.25">
      <c r="A216" s="34" t="s">
        <v>132</v>
      </c>
      <c r="B216" s="35" t="s">
        <v>133</v>
      </c>
      <c r="C216" s="34">
        <v>2020</v>
      </c>
      <c r="D216" s="34">
        <v>2025</v>
      </c>
      <c r="E216" s="35" t="s">
        <v>6</v>
      </c>
      <c r="F216" s="28" t="s">
        <v>5</v>
      </c>
      <c r="G216" s="28" t="s">
        <v>5</v>
      </c>
      <c r="H216" s="28" t="s">
        <v>5</v>
      </c>
      <c r="I216" s="23" t="s">
        <v>3</v>
      </c>
      <c r="J216" s="3">
        <f>SUM(K216:R216)</f>
        <v>5810398.5299999993</v>
      </c>
      <c r="K216" s="3">
        <f t="shared" ref="K216:R216" si="164">K217+K218+K219</f>
        <v>0</v>
      </c>
      <c r="L216" s="3">
        <f t="shared" si="164"/>
        <v>5176456.8</v>
      </c>
      <c r="M216" s="3">
        <f t="shared" si="164"/>
        <v>633941.73</v>
      </c>
      <c r="N216" s="3">
        <f t="shared" si="164"/>
        <v>0</v>
      </c>
      <c r="O216" s="3">
        <f t="shared" si="164"/>
        <v>0</v>
      </c>
      <c r="P216" s="3">
        <f t="shared" ref="P216" si="165">P217+P218+P219</f>
        <v>0</v>
      </c>
      <c r="Q216" s="3">
        <f t="shared" ref="Q216" si="166">Q217+Q218+Q219</f>
        <v>0</v>
      </c>
      <c r="R216" s="3">
        <f t="shared" si="164"/>
        <v>0</v>
      </c>
      <c r="S216" s="25" t="s">
        <v>5</v>
      </c>
      <c r="T216" s="25" t="s">
        <v>5</v>
      </c>
      <c r="U216" s="25" t="s">
        <v>5</v>
      </c>
      <c r="V216" s="25" t="s">
        <v>5</v>
      </c>
      <c r="W216" s="25" t="s">
        <v>5</v>
      </c>
      <c r="X216" s="25" t="s">
        <v>5</v>
      </c>
      <c r="Y216" s="25" t="s">
        <v>5</v>
      </c>
      <c r="Z216" s="25" t="s">
        <v>5</v>
      </c>
      <c r="AA216" s="25" t="s">
        <v>5</v>
      </c>
      <c r="AB216" s="25" t="s">
        <v>5</v>
      </c>
      <c r="AC216" s="25" t="s">
        <v>5</v>
      </c>
    </row>
    <row r="217" spans="1:29" ht="30" x14ac:dyDescent="0.25">
      <c r="A217" s="34"/>
      <c r="B217" s="35"/>
      <c r="C217" s="34"/>
      <c r="D217" s="34"/>
      <c r="E217" s="35"/>
      <c r="F217" s="29"/>
      <c r="G217" s="29"/>
      <c r="H217" s="29"/>
      <c r="I217" s="14" t="s">
        <v>53</v>
      </c>
      <c r="J217" s="3">
        <f t="shared" ref="J217:J247" si="167">SUM(K217:R217)</f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</row>
    <row r="218" spans="1:29" ht="30" x14ac:dyDescent="0.25">
      <c r="A218" s="34"/>
      <c r="B218" s="35"/>
      <c r="C218" s="34"/>
      <c r="D218" s="34"/>
      <c r="E218" s="35"/>
      <c r="F218" s="29"/>
      <c r="G218" s="29"/>
      <c r="H218" s="29"/>
      <c r="I218" s="14" t="s">
        <v>34</v>
      </c>
      <c r="J218" s="3">
        <f t="shared" si="167"/>
        <v>3784956.16</v>
      </c>
      <c r="K218" s="3">
        <v>0</v>
      </c>
      <c r="L218" s="3">
        <v>3784956.16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</row>
    <row r="219" spans="1:29" ht="30" x14ac:dyDescent="0.25">
      <c r="A219" s="34"/>
      <c r="B219" s="35"/>
      <c r="C219" s="34"/>
      <c r="D219" s="34"/>
      <c r="E219" s="35"/>
      <c r="F219" s="30"/>
      <c r="G219" s="30"/>
      <c r="H219" s="30"/>
      <c r="I219" s="14" t="s">
        <v>4</v>
      </c>
      <c r="J219" s="3">
        <f t="shared" si="167"/>
        <v>2025442.3699999999</v>
      </c>
      <c r="K219" s="3">
        <v>0</v>
      </c>
      <c r="L219" s="3">
        <v>1391500.64</v>
      </c>
      <c r="M219" s="3">
        <v>633941.73</v>
      </c>
      <c r="N219" s="3">
        <v>0</v>
      </c>
      <c r="O219" s="3">
        <v>0</v>
      </c>
      <c r="P219" s="3">
        <v>0</v>
      </c>
      <c r="Q219" s="3">
        <v>0</v>
      </c>
      <c r="R219" s="3">
        <v>0</v>
      </c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</row>
    <row r="220" spans="1:29" x14ac:dyDescent="0.25">
      <c r="A220" s="34" t="s">
        <v>139</v>
      </c>
      <c r="B220" s="35" t="s">
        <v>143</v>
      </c>
      <c r="C220" s="34">
        <v>2020</v>
      </c>
      <c r="D220" s="34">
        <v>2025</v>
      </c>
      <c r="E220" s="35" t="s">
        <v>6</v>
      </c>
      <c r="F220" s="35" t="s">
        <v>5</v>
      </c>
      <c r="G220" s="35" t="s">
        <v>5</v>
      </c>
      <c r="H220" s="35" t="s">
        <v>5</v>
      </c>
      <c r="I220" s="14" t="s">
        <v>3</v>
      </c>
      <c r="J220" s="3">
        <f t="shared" si="167"/>
        <v>5249146.5</v>
      </c>
      <c r="K220" s="3">
        <f>K221+K222+K223</f>
        <v>0</v>
      </c>
      <c r="L220" s="3">
        <f t="shared" ref="L220:R220" si="168">L221+L222+L223</f>
        <v>999981.78</v>
      </c>
      <c r="M220" s="3">
        <f t="shared" si="168"/>
        <v>0</v>
      </c>
      <c r="N220" s="3">
        <f t="shared" si="168"/>
        <v>4249164.72</v>
      </c>
      <c r="O220" s="3">
        <f t="shared" si="168"/>
        <v>0</v>
      </c>
      <c r="P220" s="3">
        <f t="shared" ref="P220" si="169">P221+P222+P223</f>
        <v>0</v>
      </c>
      <c r="Q220" s="3">
        <f t="shared" ref="Q220" si="170">Q221+Q222+Q223</f>
        <v>0</v>
      </c>
      <c r="R220" s="3">
        <f t="shared" si="168"/>
        <v>0</v>
      </c>
      <c r="S220" s="28" t="s">
        <v>147</v>
      </c>
      <c r="T220" s="34" t="s">
        <v>148</v>
      </c>
      <c r="U220" s="34">
        <v>10598.609700000001</v>
      </c>
      <c r="V220" s="34" t="s">
        <v>5</v>
      </c>
      <c r="W220" s="34">
        <v>1358.6097</v>
      </c>
      <c r="X220" s="34" t="s">
        <v>5</v>
      </c>
      <c r="Y220" s="34">
        <v>9240</v>
      </c>
      <c r="Z220" s="34" t="s">
        <v>5</v>
      </c>
      <c r="AA220" s="34" t="s">
        <v>5</v>
      </c>
      <c r="AB220" s="34" t="s">
        <v>5</v>
      </c>
      <c r="AC220" s="34" t="s">
        <v>5</v>
      </c>
    </row>
    <row r="221" spans="1:29" ht="30" x14ac:dyDescent="0.25">
      <c r="A221" s="34"/>
      <c r="B221" s="35"/>
      <c r="C221" s="34"/>
      <c r="D221" s="34"/>
      <c r="E221" s="35"/>
      <c r="F221" s="35"/>
      <c r="G221" s="35"/>
      <c r="H221" s="35"/>
      <c r="I221" s="14" t="s">
        <v>53</v>
      </c>
      <c r="J221" s="3">
        <f t="shared" si="167"/>
        <v>0</v>
      </c>
      <c r="K221" s="3">
        <f>K225+K229+K233+K237+K241+K245</f>
        <v>0</v>
      </c>
      <c r="L221" s="3">
        <f t="shared" ref="L221:R221" si="171">L225+L229+L233+L237+L241+L245</f>
        <v>0</v>
      </c>
      <c r="M221" s="3">
        <f t="shared" si="171"/>
        <v>0</v>
      </c>
      <c r="N221" s="3">
        <f t="shared" si="171"/>
        <v>0</v>
      </c>
      <c r="O221" s="3">
        <f t="shared" si="171"/>
        <v>0</v>
      </c>
      <c r="P221" s="3">
        <f t="shared" ref="P221" si="172">P225+P229+P233+P237+P241+P245</f>
        <v>0</v>
      </c>
      <c r="Q221" s="3">
        <f t="shared" ref="Q221" si="173">Q225+Q229+Q233+Q237+Q241+Q245</f>
        <v>0</v>
      </c>
      <c r="R221" s="3">
        <f t="shared" si="171"/>
        <v>0</v>
      </c>
      <c r="S221" s="29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</row>
    <row r="222" spans="1:29" ht="30" x14ac:dyDescent="0.25">
      <c r="A222" s="34"/>
      <c r="B222" s="35"/>
      <c r="C222" s="34"/>
      <c r="D222" s="34"/>
      <c r="E222" s="35"/>
      <c r="F222" s="35"/>
      <c r="G222" s="35"/>
      <c r="H222" s="35"/>
      <c r="I222" s="14" t="s">
        <v>34</v>
      </c>
      <c r="J222" s="3">
        <f t="shared" si="167"/>
        <v>4591728.42</v>
      </c>
      <c r="K222" s="3">
        <f t="shared" ref="K222:R223" si="174">K226+K230+K234+K238+K242+K246</f>
        <v>0</v>
      </c>
      <c r="L222" s="3">
        <f t="shared" si="174"/>
        <v>959982.49</v>
      </c>
      <c r="M222" s="3">
        <f t="shared" si="174"/>
        <v>0</v>
      </c>
      <c r="N222" s="3">
        <f t="shared" si="174"/>
        <v>3631745.9299999997</v>
      </c>
      <c r="O222" s="3">
        <f t="shared" si="174"/>
        <v>0</v>
      </c>
      <c r="P222" s="3">
        <f t="shared" ref="P222" si="175">P226+P230+P234+P238+P242+P246</f>
        <v>0</v>
      </c>
      <c r="Q222" s="3">
        <f t="shared" ref="Q222" si="176">Q226+Q230+Q234+Q238+Q242+Q246</f>
        <v>0</v>
      </c>
      <c r="R222" s="3">
        <f t="shared" si="174"/>
        <v>0</v>
      </c>
      <c r="S222" s="29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</row>
    <row r="223" spans="1:29" ht="30" x14ac:dyDescent="0.25">
      <c r="A223" s="34"/>
      <c r="B223" s="35"/>
      <c r="C223" s="34"/>
      <c r="D223" s="34"/>
      <c r="E223" s="35"/>
      <c r="F223" s="35"/>
      <c r="G223" s="35"/>
      <c r="H223" s="35"/>
      <c r="I223" s="14" t="s">
        <v>4</v>
      </c>
      <c r="J223" s="3">
        <f t="shared" si="167"/>
        <v>657418.08000000007</v>
      </c>
      <c r="K223" s="3">
        <f t="shared" si="174"/>
        <v>0</v>
      </c>
      <c r="L223" s="3">
        <f t="shared" si="174"/>
        <v>39999.29</v>
      </c>
      <c r="M223" s="3">
        <f t="shared" si="174"/>
        <v>0</v>
      </c>
      <c r="N223" s="3">
        <f t="shared" si="174"/>
        <v>617418.79</v>
      </c>
      <c r="O223" s="3">
        <f t="shared" si="174"/>
        <v>0</v>
      </c>
      <c r="P223" s="3">
        <f t="shared" ref="P223" si="177">P227+P231+P235+P239+P243+P247</f>
        <v>0</v>
      </c>
      <c r="Q223" s="3">
        <f t="shared" ref="Q223" si="178">Q227+Q231+Q235+Q239+Q243+Q247</f>
        <v>0</v>
      </c>
      <c r="R223" s="3">
        <f t="shared" si="174"/>
        <v>0</v>
      </c>
      <c r="S223" s="30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</row>
    <row r="224" spans="1:29" x14ac:dyDescent="0.25">
      <c r="A224" s="34" t="s">
        <v>140</v>
      </c>
      <c r="B224" s="28" t="s">
        <v>144</v>
      </c>
      <c r="C224" s="34">
        <v>2020</v>
      </c>
      <c r="D224" s="34">
        <v>2025</v>
      </c>
      <c r="E224" s="35" t="s">
        <v>6</v>
      </c>
      <c r="F224" s="35" t="s">
        <v>5</v>
      </c>
      <c r="G224" s="35" t="s">
        <v>5</v>
      </c>
      <c r="H224" s="35" t="s">
        <v>5</v>
      </c>
      <c r="I224" s="14" t="s">
        <v>3</v>
      </c>
      <c r="J224" s="3">
        <f t="shared" si="167"/>
        <v>73999.98</v>
      </c>
      <c r="K224" s="3">
        <f>K225+K226+K227</f>
        <v>0</v>
      </c>
      <c r="L224" s="3">
        <f t="shared" ref="L224:R224" si="179">L225+L226+L227</f>
        <v>73999.98</v>
      </c>
      <c r="M224" s="3">
        <f t="shared" si="179"/>
        <v>0</v>
      </c>
      <c r="N224" s="3">
        <f t="shared" si="179"/>
        <v>0</v>
      </c>
      <c r="O224" s="3">
        <f t="shared" si="179"/>
        <v>0</v>
      </c>
      <c r="P224" s="3">
        <f t="shared" ref="P224" si="180">P225+P226+P227</f>
        <v>0</v>
      </c>
      <c r="Q224" s="3">
        <f t="shared" ref="Q224" si="181">Q225+Q226+Q227</f>
        <v>0</v>
      </c>
      <c r="R224" s="3">
        <f t="shared" si="179"/>
        <v>0</v>
      </c>
      <c r="S224" s="25" t="s">
        <v>5</v>
      </c>
      <c r="T224" s="25" t="s">
        <v>5</v>
      </c>
      <c r="U224" s="25" t="s">
        <v>5</v>
      </c>
      <c r="V224" s="25" t="s">
        <v>5</v>
      </c>
      <c r="W224" s="25" t="s">
        <v>5</v>
      </c>
      <c r="X224" s="25" t="s">
        <v>5</v>
      </c>
      <c r="Y224" s="25" t="s">
        <v>5</v>
      </c>
      <c r="Z224" s="25" t="s">
        <v>5</v>
      </c>
      <c r="AA224" s="25" t="s">
        <v>5</v>
      </c>
      <c r="AB224" s="25" t="s">
        <v>5</v>
      </c>
      <c r="AC224" s="25" t="s">
        <v>5</v>
      </c>
    </row>
    <row r="225" spans="1:29" ht="30" x14ac:dyDescent="0.25">
      <c r="A225" s="34"/>
      <c r="B225" s="29"/>
      <c r="C225" s="34"/>
      <c r="D225" s="34"/>
      <c r="E225" s="35"/>
      <c r="F225" s="35"/>
      <c r="G225" s="35"/>
      <c r="H225" s="35"/>
      <c r="I225" s="14" t="s">
        <v>53</v>
      </c>
      <c r="J225" s="3">
        <f t="shared" si="167"/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</row>
    <row r="226" spans="1:29" ht="30" x14ac:dyDescent="0.25">
      <c r="A226" s="34"/>
      <c r="B226" s="29"/>
      <c r="C226" s="34"/>
      <c r="D226" s="34"/>
      <c r="E226" s="35"/>
      <c r="F226" s="35"/>
      <c r="G226" s="35"/>
      <c r="H226" s="35"/>
      <c r="I226" s="14" t="s">
        <v>34</v>
      </c>
      <c r="J226" s="3">
        <f t="shared" si="167"/>
        <v>71039.98</v>
      </c>
      <c r="K226" s="3">
        <v>0</v>
      </c>
      <c r="L226" s="3">
        <v>71039.98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</row>
    <row r="227" spans="1:29" ht="30" x14ac:dyDescent="0.25">
      <c r="A227" s="34"/>
      <c r="B227" s="30"/>
      <c r="C227" s="34"/>
      <c r="D227" s="34"/>
      <c r="E227" s="35"/>
      <c r="F227" s="35"/>
      <c r="G227" s="35"/>
      <c r="H227" s="35"/>
      <c r="I227" s="14" t="s">
        <v>4</v>
      </c>
      <c r="J227" s="3">
        <f t="shared" si="167"/>
        <v>2960</v>
      </c>
      <c r="K227" s="3">
        <v>0</v>
      </c>
      <c r="L227" s="3">
        <v>2960</v>
      </c>
      <c r="M227" s="3">
        <v>0</v>
      </c>
      <c r="N227" s="3">
        <v>0</v>
      </c>
      <c r="O227" s="3">
        <v>0</v>
      </c>
      <c r="P227" s="3">
        <v>0</v>
      </c>
      <c r="Q227" s="3">
        <v>0</v>
      </c>
      <c r="R227" s="3">
        <v>0</v>
      </c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</row>
    <row r="228" spans="1:29" x14ac:dyDescent="0.25">
      <c r="A228" s="25" t="s">
        <v>141</v>
      </c>
      <c r="B228" s="28" t="s">
        <v>145</v>
      </c>
      <c r="C228" s="25">
        <v>2020</v>
      </c>
      <c r="D228" s="25">
        <v>2025</v>
      </c>
      <c r="E228" s="28" t="s">
        <v>6</v>
      </c>
      <c r="F228" s="28" t="s">
        <v>5</v>
      </c>
      <c r="G228" s="28" t="s">
        <v>5</v>
      </c>
      <c r="H228" s="28" t="s">
        <v>5</v>
      </c>
      <c r="I228" s="14" t="s">
        <v>3</v>
      </c>
      <c r="J228" s="3">
        <f t="shared" si="167"/>
        <v>916618.21</v>
      </c>
      <c r="K228" s="3">
        <f>K229+K230+K231</f>
        <v>0</v>
      </c>
      <c r="L228" s="3">
        <f t="shared" ref="L228:R228" si="182">L229+L230+L231</f>
        <v>481982.23</v>
      </c>
      <c r="M228" s="3">
        <f t="shared" si="182"/>
        <v>0</v>
      </c>
      <c r="N228" s="3">
        <f t="shared" si="182"/>
        <v>434635.98</v>
      </c>
      <c r="O228" s="3">
        <f t="shared" si="182"/>
        <v>0</v>
      </c>
      <c r="P228" s="3">
        <f t="shared" ref="P228" si="183">P229+P230+P231</f>
        <v>0</v>
      </c>
      <c r="Q228" s="3">
        <f t="shared" ref="Q228" si="184">Q229+Q230+Q231</f>
        <v>0</v>
      </c>
      <c r="R228" s="3">
        <f t="shared" si="182"/>
        <v>0</v>
      </c>
      <c r="S228" s="25" t="s">
        <v>5</v>
      </c>
      <c r="T228" s="25" t="s">
        <v>5</v>
      </c>
      <c r="U228" s="25" t="s">
        <v>5</v>
      </c>
      <c r="V228" s="25" t="s">
        <v>5</v>
      </c>
      <c r="W228" s="25" t="s">
        <v>5</v>
      </c>
      <c r="X228" s="25" t="s">
        <v>5</v>
      </c>
      <c r="Y228" s="25" t="s">
        <v>5</v>
      </c>
      <c r="Z228" s="25" t="s">
        <v>5</v>
      </c>
      <c r="AA228" s="25" t="s">
        <v>5</v>
      </c>
      <c r="AB228" s="25" t="s">
        <v>5</v>
      </c>
      <c r="AC228" s="25" t="s">
        <v>5</v>
      </c>
    </row>
    <row r="229" spans="1:29" ht="30" x14ac:dyDescent="0.25">
      <c r="A229" s="26"/>
      <c r="B229" s="29"/>
      <c r="C229" s="26"/>
      <c r="D229" s="26"/>
      <c r="E229" s="29"/>
      <c r="F229" s="29"/>
      <c r="G229" s="29"/>
      <c r="H229" s="29"/>
      <c r="I229" s="14" t="s">
        <v>53</v>
      </c>
      <c r="J229" s="3">
        <f t="shared" si="167"/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  <c r="Q229" s="3">
        <v>0</v>
      </c>
      <c r="R229" s="3">
        <v>0</v>
      </c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</row>
    <row r="230" spans="1:29" ht="30" x14ac:dyDescent="0.25">
      <c r="A230" s="26"/>
      <c r="B230" s="29"/>
      <c r="C230" s="26"/>
      <c r="D230" s="26"/>
      <c r="E230" s="29"/>
      <c r="F230" s="29"/>
      <c r="G230" s="29"/>
      <c r="H230" s="29"/>
      <c r="I230" s="14" t="s">
        <v>34</v>
      </c>
      <c r="J230" s="3">
        <f t="shared" si="167"/>
        <v>834184.76</v>
      </c>
      <c r="K230" s="3">
        <v>0</v>
      </c>
      <c r="L230" s="3">
        <v>462702.94</v>
      </c>
      <c r="M230" s="3">
        <v>0</v>
      </c>
      <c r="N230" s="3">
        <v>371481.82</v>
      </c>
      <c r="O230" s="3">
        <v>0</v>
      </c>
      <c r="P230" s="3">
        <v>0</v>
      </c>
      <c r="Q230" s="3">
        <v>0</v>
      </c>
      <c r="R230" s="3">
        <v>0</v>
      </c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</row>
    <row r="231" spans="1:29" ht="30" x14ac:dyDescent="0.25">
      <c r="A231" s="27"/>
      <c r="B231" s="30"/>
      <c r="C231" s="27"/>
      <c r="D231" s="27"/>
      <c r="E231" s="30"/>
      <c r="F231" s="30"/>
      <c r="G231" s="30"/>
      <c r="H231" s="30"/>
      <c r="I231" s="14" t="s">
        <v>4</v>
      </c>
      <c r="J231" s="3">
        <f t="shared" si="167"/>
        <v>82433.450000000012</v>
      </c>
      <c r="K231" s="3">
        <v>0</v>
      </c>
      <c r="L231" s="3">
        <v>19279.29</v>
      </c>
      <c r="M231" s="3">
        <v>0</v>
      </c>
      <c r="N231" s="3">
        <v>63154.16</v>
      </c>
      <c r="O231" s="3">
        <v>0</v>
      </c>
      <c r="P231" s="3">
        <v>0</v>
      </c>
      <c r="Q231" s="3">
        <v>0</v>
      </c>
      <c r="R231" s="3">
        <v>0</v>
      </c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</row>
    <row r="232" spans="1:29" x14ac:dyDescent="0.25">
      <c r="A232" s="41" t="s">
        <v>142</v>
      </c>
      <c r="B232" s="35" t="s">
        <v>146</v>
      </c>
      <c r="C232" s="34">
        <v>2020</v>
      </c>
      <c r="D232" s="34">
        <v>2025</v>
      </c>
      <c r="E232" s="28" t="s">
        <v>6</v>
      </c>
      <c r="F232" s="34" t="s">
        <v>5</v>
      </c>
      <c r="G232" s="34" t="s">
        <v>5</v>
      </c>
      <c r="H232" s="34" t="s">
        <v>5</v>
      </c>
      <c r="I232" s="14" t="s">
        <v>3</v>
      </c>
      <c r="J232" s="3">
        <f t="shared" si="167"/>
        <v>753057.16999999993</v>
      </c>
      <c r="K232" s="3">
        <f>K233+K234+K235</f>
        <v>0</v>
      </c>
      <c r="L232" s="3">
        <f t="shared" ref="L232:R232" si="185">L233+L234+L235</f>
        <v>443999.57</v>
      </c>
      <c r="M232" s="3">
        <f t="shared" si="185"/>
        <v>0</v>
      </c>
      <c r="N232" s="3">
        <f t="shared" si="185"/>
        <v>309057.59999999998</v>
      </c>
      <c r="O232" s="3">
        <f t="shared" si="185"/>
        <v>0</v>
      </c>
      <c r="P232" s="3">
        <f t="shared" ref="P232" si="186">P233+P234+P235</f>
        <v>0</v>
      </c>
      <c r="Q232" s="3">
        <f t="shared" ref="Q232" si="187">Q233+Q234+Q235</f>
        <v>0</v>
      </c>
      <c r="R232" s="3">
        <f t="shared" si="185"/>
        <v>0</v>
      </c>
      <c r="S232" s="34" t="s">
        <v>5</v>
      </c>
      <c r="T232" s="34" t="s">
        <v>5</v>
      </c>
      <c r="U232" s="34" t="s">
        <v>5</v>
      </c>
      <c r="V232" s="34" t="s">
        <v>5</v>
      </c>
      <c r="W232" s="34" t="s">
        <v>5</v>
      </c>
      <c r="X232" s="34" t="s">
        <v>5</v>
      </c>
      <c r="Y232" s="34" t="s">
        <v>5</v>
      </c>
      <c r="Z232" s="34" t="s">
        <v>5</v>
      </c>
      <c r="AA232" s="34" t="s">
        <v>5</v>
      </c>
      <c r="AB232" s="34" t="s">
        <v>5</v>
      </c>
      <c r="AC232" s="34" t="s">
        <v>5</v>
      </c>
    </row>
    <row r="233" spans="1:29" ht="30" x14ac:dyDescent="0.25">
      <c r="A233" s="42"/>
      <c r="B233" s="35"/>
      <c r="C233" s="34"/>
      <c r="D233" s="34"/>
      <c r="E233" s="29"/>
      <c r="F233" s="34"/>
      <c r="G233" s="34"/>
      <c r="H233" s="34"/>
      <c r="I233" s="14" t="s">
        <v>53</v>
      </c>
      <c r="J233" s="3">
        <f t="shared" si="167"/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</row>
    <row r="234" spans="1:29" ht="30" x14ac:dyDescent="0.25">
      <c r="A234" s="42"/>
      <c r="B234" s="35"/>
      <c r="C234" s="34"/>
      <c r="D234" s="34"/>
      <c r="E234" s="29"/>
      <c r="F234" s="34"/>
      <c r="G234" s="34"/>
      <c r="H234" s="34"/>
      <c r="I234" s="14" t="s">
        <v>34</v>
      </c>
      <c r="J234" s="3">
        <f t="shared" si="167"/>
        <v>690389.99</v>
      </c>
      <c r="K234" s="3">
        <v>0</v>
      </c>
      <c r="L234" s="3">
        <v>426239.57</v>
      </c>
      <c r="M234" s="3">
        <v>0</v>
      </c>
      <c r="N234" s="3">
        <v>264150.42</v>
      </c>
      <c r="O234" s="3">
        <v>0</v>
      </c>
      <c r="P234" s="3">
        <v>0</v>
      </c>
      <c r="Q234" s="3">
        <v>0</v>
      </c>
      <c r="R234" s="3">
        <v>0</v>
      </c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</row>
    <row r="235" spans="1:29" ht="30" x14ac:dyDescent="0.25">
      <c r="A235" s="43"/>
      <c r="B235" s="35"/>
      <c r="C235" s="34"/>
      <c r="D235" s="34"/>
      <c r="E235" s="30"/>
      <c r="F235" s="34"/>
      <c r="G235" s="34"/>
      <c r="H235" s="34"/>
      <c r="I235" s="14" t="s">
        <v>4</v>
      </c>
      <c r="J235" s="3">
        <f t="shared" si="167"/>
        <v>62667.18</v>
      </c>
      <c r="K235" s="3">
        <v>0</v>
      </c>
      <c r="L235" s="3">
        <v>17760</v>
      </c>
      <c r="M235" s="3">
        <v>0</v>
      </c>
      <c r="N235" s="3">
        <v>44907.18</v>
      </c>
      <c r="O235" s="3">
        <v>0</v>
      </c>
      <c r="P235" s="3">
        <v>0</v>
      </c>
      <c r="Q235" s="3">
        <v>0</v>
      </c>
      <c r="R235" s="3">
        <v>0</v>
      </c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</row>
    <row r="236" spans="1:29" x14ac:dyDescent="0.25">
      <c r="A236" s="25" t="s">
        <v>224</v>
      </c>
      <c r="B236" s="35" t="s">
        <v>227</v>
      </c>
      <c r="C236" s="34">
        <v>2020</v>
      </c>
      <c r="D236" s="34">
        <v>2025</v>
      </c>
      <c r="E236" s="28" t="s">
        <v>6</v>
      </c>
      <c r="F236" s="34" t="s">
        <v>5</v>
      </c>
      <c r="G236" s="34" t="s">
        <v>5</v>
      </c>
      <c r="H236" s="34" t="s">
        <v>5</v>
      </c>
      <c r="I236" s="14" t="s">
        <v>3</v>
      </c>
      <c r="J236" s="3">
        <f t="shared" si="167"/>
        <v>44118.9</v>
      </c>
      <c r="K236" s="3">
        <f>K237+K238+K239</f>
        <v>0</v>
      </c>
      <c r="L236" s="3">
        <f t="shared" ref="L236:R236" si="188">L237+L238+L239</f>
        <v>0</v>
      </c>
      <c r="M236" s="3">
        <f t="shared" si="188"/>
        <v>0</v>
      </c>
      <c r="N236" s="3">
        <f t="shared" si="188"/>
        <v>44118.9</v>
      </c>
      <c r="O236" s="3">
        <f t="shared" si="188"/>
        <v>0</v>
      </c>
      <c r="P236" s="3">
        <f t="shared" ref="P236" si="189">P237+P238+P239</f>
        <v>0</v>
      </c>
      <c r="Q236" s="3">
        <f t="shared" ref="Q236" si="190">Q237+Q238+Q239</f>
        <v>0</v>
      </c>
      <c r="R236" s="3">
        <f t="shared" si="188"/>
        <v>0</v>
      </c>
      <c r="S236" s="34" t="s">
        <v>5</v>
      </c>
      <c r="T236" s="34" t="s">
        <v>5</v>
      </c>
      <c r="U236" s="34" t="s">
        <v>5</v>
      </c>
      <c r="V236" s="34" t="s">
        <v>5</v>
      </c>
      <c r="W236" s="34" t="s">
        <v>5</v>
      </c>
      <c r="X236" s="34" t="s">
        <v>5</v>
      </c>
      <c r="Y236" s="34" t="s">
        <v>5</v>
      </c>
      <c r="Z236" s="34" t="s">
        <v>5</v>
      </c>
      <c r="AA236" s="34" t="s">
        <v>5</v>
      </c>
      <c r="AB236" s="34" t="s">
        <v>5</v>
      </c>
      <c r="AC236" s="34" t="s">
        <v>5</v>
      </c>
    </row>
    <row r="237" spans="1:29" ht="30" x14ac:dyDescent="0.25">
      <c r="A237" s="26"/>
      <c r="B237" s="35"/>
      <c r="C237" s="34"/>
      <c r="D237" s="34"/>
      <c r="E237" s="29"/>
      <c r="F237" s="34"/>
      <c r="G237" s="34"/>
      <c r="H237" s="34"/>
      <c r="I237" s="14" t="s">
        <v>53</v>
      </c>
      <c r="J237" s="3">
        <f t="shared" si="167"/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</row>
    <row r="238" spans="1:29" ht="30" x14ac:dyDescent="0.25">
      <c r="A238" s="26"/>
      <c r="B238" s="35"/>
      <c r="C238" s="34"/>
      <c r="D238" s="34"/>
      <c r="E238" s="29"/>
      <c r="F238" s="34"/>
      <c r="G238" s="34"/>
      <c r="H238" s="34"/>
      <c r="I238" s="14" t="s">
        <v>34</v>
      </c>
      <c r="J238" s="3">
        <f t="shared" si="167"/>
        <v>37708.26</v>
      </c>
      <c r="K238" s="3">
        <v>0</v>
      </c>
      <c r="L238" s="3">
        <v>0</v>
      </c>
      <c r="M238" s="3">
        <v>0</v>
      </c>
      <c r="N238" s="3">
        <v>37708.26</v>
      </c>
      <c r="O238" s="3">
        <v>0</v>
      </c>
      <c r="P238" s="3">
        <v>0</v>
      </c>
      <c r="Q238" s="3">
        <v>0</v>
      </c>
      <c r="R238" s="3">
        <v>0</v>
      </c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</row>
    <row r="239" spans="1:29" ht="30" x14ac:dyDescent="0.25">
      <c r="A239" s="27"/>
      <c r="B239" s="35"/>
      <c r="C239" s="34"/>
      <c r="D239" s="34"/>
      <c r="E239" s="30"/>
      <c r="F239" s="34"/>
      <c r="G239" s="34"/>
      <c r="H239" s="34"/>
      <c r="I239" s="14" t="s">
        <v>4</v>
      </c>
      <c r="J239" s="3">
        <f t="shared" si="167"/>
        <v>6410.64</v>
      </c>
      <c r="K239" s="3">
        <v>0</v>
      </c>
      <c r="L239" s="3">
        <v>0</v>
      </c>
      <c r="M239" s="3">
        <v>0</v>
      </c>
      <c r="N239" s="3">
        <v>6410.64</v>
      </c>
      <c r="O239" s="3">
        <v>0</v>
      </c>
      <c r="P239" s="3">
        <v>0</v>
      </c>
      <c r="Q239" s="3">
        <v>0</v>
      </c>
      <c r="R239" s="3">
        <v>0</v>
      </c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</row>
    <row r="240" spans="1:29" x14ac:dyDescent="0.25">
      <c r="A240" s="41" t="s">
        <v>225</v>
      </c>
      <c r="B240" s="35" t="s">
        <v>228</v>
      </c>
      <c r="C240" s="34">
        <v>2020</v>
      </c>
      <c r="D240" s="34">
        <v>2025</v>
      </c>
      <c r="E240" s="28" t="s">
        <v>6</v>
      </c>
      <c r="F240" s="34" t="s">
        <v>5</v>
      </c>
      <c r="G240" s="34" t="s">
        <v>5</v>
      </c>
      <c r="H240" s="34" t="s">
        <v>5</v>
      </c>
      <c r="I240" s="14" t="s">
        <v>3</v>
      </c>
      <c r="J240" s="3">
        <f t="shared" si="167"/>
        <v>1259671.8</v>
      </c>
      <c r="K240" s="3">
        <f>K241+K242+K243</f>
        <v>0</v>
      </c>
      <c r="L240" s="3">
        <f t="shared" ref="L240:R240" si="191">L241+L242+L243</f>
        <v>0</v>
      </c>
      <c r="M240" s="3">
        <f t="shared" si="191"/>
        <v>0</v>
      </c>
      <c r="N240" s="3">
        <f t="shared" si="191"/>
        <v>1259671.8</v>
      </c>
      <c r="O240" s="3">
        <f t="shared" si="191"/>
        <v>0</v>
      </c>
      <c r="P240" s="3">
        <f t="shared" ref="P240" si="192">P241+P242+P243</f>
        <v>0</v>
      </c>
      <c r="Q240" s="3">
        <f t="shared" ref="Q240" si="193">Q241+Q242+Q243</f>
        <v>0</v>
      </c>
      <c r="R240" s="3">
        <f t="shared" si="191"/>
        <v>0</v>
      </c>
      <c r="S240" s="34" t="s">
        <v>5</v>
      </c>
      <c r="T240" s="34" t="s">
        <v>5</v>
      </c>
      <c r="U240" s="34" t="s">
        <v>5</v>
      </c>
      <c r="V240" s="34" t="s">
        <v>5</v>
      </c>
      <c r="W240" s="34" t="s">
        <v>5</v>
      </c>
      <c r="X240" s="34" t="s">
        <v>5</v>
      </c>
      <c r="Y240" s="34" t="s">
        <v>5</v>
      </c>
      <c r="Z240" s="34" t="s">
        <v>5</v>
      </c>
      <c r="AA240" s="34" t="s">
        <v>5</v>
      </c>
      <c r="AB240" s="34" t="s">
        <v>5</v>
      </c>
      <c r="AC240" s="34" t="s">
        <v>5</v>
      </c>
    </row>
    <row r="241" spans="1:29" ht="30" x14ac:dyDescent="0.25">
      <c r="A241" s="42"/>
      <c r="B241" s="35"/>
      <c r="C241" s="34"/>
      <c r="D241" s="34"/>
      <c r="E241" s="29"/>
      <c r="F241" s="34"/>
      <c r="G241" s="34"/>
      <c r="H241" s="34"/>
      <c r="I241" s="14" t="s">
        <v>53</v>
      </c>
      <c r="J241" s="3">
        <f t="shared" si="167"/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</row>
    <row r="242" spans="1:29" ht="30" x14ac:dyDescent="0.25">
      <c r="A242" s="42"/>
      <c r="B242" s="35"/>
      <c r="C242" s="34"/>
      <c r="D242" s="34"/>
      <c r="E242" s="29"/>
      <c r="F242" s="34"/>
      <c r="G242" s="34"/>
      <c r="H242" s="34"/>
      <c r="I242" s="14" t="s">
        <v>34</v>
      </c>
      <c r="J242" s="3">
        <f t="shared" si="167"/>
        <v>1076637</v>
      </c>
      <c r="K242" s="3">
        <v>0</v>
      </c>
      <c r="L242" s="3">
        <v>0</v>
      </c>
      <c r="M242" s="3">
        <v>0</v>
      </c>
      <c r="N242" s="3">
        <v>1076637</v>
      </c>
      <c r="O242" s="3">
        <v>0</v>
      </c>
      <c r="P242" s="3">
        <v>0</v>
      </c>
      <c r="Q242" s="3">
        <v>0</v>
      </c>
      <c r="R242" s="3">
        <v>0</v>
      </c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</row>
    <row r="243" spans="1:29" ht="30" x14ac:dyDescent="0.25">
      <c r="A243" s="43"/>
      <c r="B243" s="35"/>
      <c r="C243" s="34"/>
      <c r="D243" s="34"/>
      <c r="E243" s="30"/>
      <c r="F243" s="34"/>
      <c r="G243" s="34"/>
      <c r="H243" s="34"/>
      <c r="I243" s="14" t="s">
        <v>4</v>
      </c>
      <c r="J243" s="3">
        <f t="shared" si="167"/>
        <v>183034.8</v>
      </c>
      <c r="K243" s="3">
        <v>0</v>
      </c>
      <c r="L243" s="3">
        <v>0</v>
      </c>
      <c r="M243" s="3">
        <v>0</v>
      </c>
      <c r="N243" s="3">
        <v>183034.8</v>
      </c>
      <c r="O243" s="3">
        <v>0</v>
      </c>
      <c r="P243" s="3">
        <v>0</v>
      </c>
      <c r="Q243" s="3">
        <v>0</v>
      </c>
      <c r="R243" s="3">
        <v>0</v>
      </c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</row>
    <row r="244" spans="1:29" x14ac:dyDescent="0.25">
      <c r="A244" s="41" t="s">
        <v>226</v>
      </c>
      <c r="B244" s="35" t="s">
        <v>229</v>
      </c>
      <c r="C244" s="34">
        <v>2020</v>
      </c>
      <c r="D244" s="34">
        <v>2025</v>
      </c>
      <c r="E244" s="28" t="s">
        <v>6</v>
      </c>
      <c r="F244" s="34" t="s">
        <v>5</v>
      </c>
      <c r="G244" s="34" t="s">
        <v>5</v>
      </c>
      <c r="H244" s="34" t="s">
        <v>5</v>
      </c>
      <c r="I244" s="14" t="s">
        <v>3</v>
      </c>
      <c r="J244" s="3">
        <f t="shared" si="167"/>
        <v>2201680.44</v>
      </c>
      <c r="K244" s="3">
        <f>K245+K246+K247</f>
        <v>0</v>
      </c>
      <c r="L244" s="3">
        <f t="shared" ref="L244:R244" si="194">L245+L246+L247</f>
        <v>0</v>
      </c>
      <c r="M244" s="3">
        <f t="shared" si="194"/>
        <v>0</v>
      </c>
      <c r="N244" s="3">
        <f t="shared" si="194"/>
        <v>2201680.44</v>
      </c>
      <c r="O244" s="3">
        <f t="shared" si="194"/>
        <v>0</v>
      </c>
      <c r="P244" s="3">
        <f t="shared" ref="P244" si="195">P245+P246+P247</f>
        <v>0</v>
      </c>
      <c r="Q244" s="3">
        <f t="shared" ref="Q244" si="196">Q245+Q246+Q247</f>
        <v>0</v>
      </c>
      <c r="R244" s="3">
        <f t="shared" si="194"/>
        <v>0</v>
      </c>
      <c r="S244" s="34" t="s">
        <v>5</v>
      </c>
      <c r="T244" s="34" t="s">
        <v>5</v>
      </c>
      <c r="U244" s="34" t="s">
        <v>5</v>
      </c>
      <c r="V244" s="34" t="s">
        <v>5</v>
      </c>
      <c r="W244" s="34" t="s">
        <v>5</v>
      </c>
      <c r="X244" s="34" t="s">
        <v>5</v>
      </c>
      <c r="Y244" s="34" t="s">
        <v>5</v>
      </c>
      <c r="Z244" s="34" t="s">
        <v>5</v>
      </c>
      <c r="AA244" s="34" t="s">
        <v>5</v>
      </c>
      <c r="AB244" s="34" t="s">
        <v>5</v>
      </c>
      <c r="AC244" s="34" t="s">
        <v>5</v>
      </c>
    </row>
    <row r="245" spans="1:29" ht="30" x14ac:dyDescent="0.25">
      <c r="A245" s="42"/>
      <c r="B245" s="35"/>
      <c r="C245" s="34"/>
      <c r="D245" s="34"/>
      <c r="E245" s="29"/>
      <c r="F245" s="34"/>
      <c r="G245" s="34"/>
      <c r="H245" s="34"/>
      <c r="I245" s="14" t="s">
        <v>53</v>
      </c>
      <c r="J245" s="3">
        <f t="shared" si="167"/>
        <v>0</v>
      </c>
      <c r="K245" s="3">
        <v>0</v>
      </c>
      <c r="L245" s="3">
        <v>0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</row>
    <row r="246" spans="1:29" ht="30" x14ac:dyDescent="0.25">
      <c r="A246" s="42"/>
      <c r="B246" s="35"/>
      <c r="C246" s="34"/>
      <c r="D246" s="34"/>
      <c r="E246" s="29"/>
      <c r="F246" s="34"/>
      <c r="G246" s="34"/>
      <c r="H246" s="34"/>
      <c r="I246" s="14" t="s">
        <v>34</v>
      </c>
      <c r="J246" s="3">
        <f t="shared" si="167"/>
        <v>1881768.43</v>
      </c>
      <c r="K246" s="3">
        <v>0</v>
      </c>
      <c r="L246" s="3">
        <v>0</v>
      </c>
      <c r="M246" s="3">
        <v>0</v>
      </c>
      <c r="N246" s="3">
        <v>1881768.43</v>
      </c>
      <c r="O246" s="3">
        <v>0</v>
      </c>
      <c r="P246" s="3">
        <v>0</v>
      </c>
      <c r="Q246" s="3">
        <v>0</v>
      </c>
      <c r="R246" s="3">
        <v>0</v>
      </c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</row>
    <row r="247" spans="1:29" ht="30" x14ac:dyDescent="0.25">
      <c r="A247" s="43"/>
      <c r="B247" s="35"/>
      <c r="C247" s="34"/>
      <c r="D247" s="34"/>
      <c r="E247" s="30"/>
      <c r="F247" s="34"/>
      <c r="G247" s="34"/>
      <c r="H247" s="34"/>
      <c r="I247" s="14" t="s">
        <v>4</v>
      </c>
      <c r="J247" s="3">
        <f t="shared" si="167"/>
        <v>319912.01</v>
      </c>
      <c r="K247" s="3">
        <v>0</v>
      </c>
      <c r="L247" s="3">
        <v>0</v>
      </c>
      <c r="M247" s="3">
        <v>0</v>
      </c>
      <c r="N247" s="3">
        <v>319912.01</v>
      </c>
      <c r="O247" s="3">
        <v>0</v>
      </c>
      <c r="P247" s="3">
        <v>0</v>
      </c>
      <c r="Q247" s="3">
        <v>0</v>
      </c>
      <c r="R247" s="3">
        <v>0</v>
      </c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</row>
    <row r="248" spans="1:29" ht="15" customHeight="1" x14ac:dyDescent="0.25">
      <c r="A248" s="41" t="s">
        <v>206</v>
      </c>
      <c r="B248" s="35" t="s">
        <v>208</v>
      </c>
      <c r="C248" s="34">
        <v>2020</v>
      </c>
      <c r="D248" s="34">
        <v>2025</v>
      </c>
      <c r="E248" s="28" t="s">
        <v>6</v>
      </c>
      <c r="F248" s="34" t="s">
        <v>5</v>
      </c>
      <c r="G248" s="34" t="s">
        <v>5</v>
      </c>
      <c r="H248" s="34" t="s">
        <v>5</v>
      </c>
      <c r="I248" s="14" t="s">
        <v>3</v>
      </c>
      <c r="J248" s="3">
        <f t="shared" ref="J248:J271" si="197">SUM(K248:R248)</f>
        <v>7716301.9699999997</v>
      </c>
      <c r="K248" s="3">
        <f>K249+K250+K251</f>
        <v>0</v>
      </c>
      <c r="L248" s="3">
        <f t="shared" ref="L248:R248" si="198">L249+L250+L251</f>
        <v>443999.57</v>
      </c>
      <c r="M248" s="3">
        <f t="shared" si="198"/>
        <v>7272302.3999999994</v>
      </c>
      <c r="N248" s="3">
        <f t="shared" si="198"/>
        <v>0</v>
      </c>
      <c r="O248" s="3">
        <f t="shared" si="198"/>
        <v>0</v>
      </c>
      <c r="P248" s="3">
        <f t="shared" ref="P248" si="199">P249+P250+P251</f>
        <v>0</v>
      </c>
      <c r="Q248" s="3">
        <f t="shared" ref="Q248" si="200">Q249+Q250+Q251</f>
        <v>0</v>
      </c>
      <c r="R248" s="3">
        <f t="shared" si="198"/>
        <v>0</v>
      </c>
      <c r="S248" s="34" t="s">
        <v>211</v>
      </c>
      <c r="T248" s="34" t="s">
        <v>31</v>
      </c>
      <c r="U248" s="34">
        <v>1</v>
      </c>
      <c r="V248" s="34" t="s">
        <v>5</v>
      </c>
      <c r="W248" s="34" t="s">
        <v>5</v>
      </c>
      <c r="X248" s="34">
        <v>1</v>
      </c>
      <c r="Y248" s="34" t="s">
        <v>5</v>
      </c>
      <c r="Z248" s="34" t="s">
        <v>5</v>
      </c>
      <c r="AA248" s="34" t="s">
        <v>5</v>
      </c>
      <c r="AB248" s="34" t="s">
        <v>5</v>
      </c>
      <c r="AC248" s="34" t="s">
        <v>5</v>
      </c>
    </row>
    <row r="249" spans="1:29" ht="30" x14ac:dyDescent="0.25">
      <c r="A249" s="42"/>
      <c r="B249" s="35"/>
      <c r="C249" s="34"/>
      <c r="D249" s="34"/>
      <c r="E249" s="29"/>
      <c r="F249" s="34"/>
      <c r="G249" s="34"/>
      <c r="H249" s="34"/>
      <c r="I249" s="14" t="s">
        <v>53</v>
      </c>
      <c r="J249" s="3">
        <f t="shared" si="197"/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</row>
    <row r="250" spans="1:29" ht="30" x14ac:dyDescent="0.25">
      <c r="A250" s="42"/>
      <c r="B250" s="35"/>
      <c r="C250" s="34"/>
      <c r="D250" s="34"/>
      <c r="E250" s="29"/>
      <c r="F250" s="34"/>
      <c r="G250" s="34"/>
      <c r="H250" s="34"/>
      <c r="I250" s="14" t="s">
        <v>34</v>
      </c>
      <c r="J250" s="3">
        <f t="shared" si="197"/>
        <v>7334926.8399999999</v>
      </c>
      <c r="K250" s="3">
        <v>0</v>
      </c>
      <c r="L250" s="3">
        <v>426239.57</v>
      </c>
      <c r="M250" s="3">
        <v>6908687.2699999996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</row>
    <row r="251" spans="1:29" ht="30" x14ac:dyDescent="0.25">
      <c r="A251" s="43"/>
      <c r="B251" s="35"/>
      <c r="C251" s="34"/>
      <c r="D251" s="34"/>
      <c r="E251" s="30"/>
      <c r="F251" s="34"/>
      <c r="G251" s="34"/>
      <c r="H251" s="34"/>
      <c r="I251" s="14" t="s">
        <v>4</v>
      </c>
      <c r="J251" s="3">
        <f t="shared" si="197"/>
        <v>381375.13</v>
      </c>
      <c r="K251" s="3">
        <v>0</v>
      </c>
      <c r="L251" s="3">
        <v>17760</v>
      </c>
      <c r="M251" s="3">
        <v>363615.13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</row>
    <row r="252" spans="1:29" ht="15" customHeight="1" x14ac:dyDescent="0.25">
      <c r="A252" s="41" t="s">
        <v>213</v>
      </c>
      <c r="B252" s="35" t="s">
        <v>214</v>
      </c>
      <c r="C252" s="34">
        <v>2020</v>
      </c>
      <c r="D252" s="34">
        <v>2025</v>
      </c>
      <c r="E252" s="28" t="s">
        <v>6</v>
      </c>
      <c r="F252" s="34" t="s">
        <v>5</v>
      </c>
      <c r="G252" s="34" t="s">
        <v>5</v>
      </c>
      <c r="H252" s="34" t="s">
        <v>5</v>
      </c>
      <c r="I252" s="14" t="s">
        <v>3</v>
      </c>
      <c r="J252" s="3">
        <f t="shared" si="197"/>
        <v>7578390.1200000001</v>
      </c>
      <c r="K252" s="3">
        <f>K253+K254+K255</f>
        <v>0</v>
      </c>
      <c r="L252" s="3">
        <f t="shared" ref="L252:R252" si="201">L253+L254+L255</f>
        <v>0</v>
      </c>
      <c r="M252" s="3">
        <f t="shared" si="201"/>
        <v>0</v>
      </c>
      <c r="N252" s="3">
        <f t="shared" si="201"/>
        <v>7578390.1200000001</v>
      </c>
      <c r="O252" s="3">
        <f t="shared" si="201"/>
        <v>0</v>
      </c>
      <c r="P252" s="3">
        <f t="shared" ref="P252" si="202">P253+P254+P255</f>
        <v>0</v>
      </c>
      <c r="Q252" s="3">
        <f t="shared" ref="Q252" si="203">Q253+Q254+Q255</f>
        <v>0</v>
      </c>
      <c r="R252" s="3">
        <f t="shared" si="201"/>
        <v>0</v>
      </c>
      <c r="S252" s="34" t="s">
        <v>212</v>
      </c>
      <c r="T252" s="34" t="s">
        <v>31</v>
      </c>
      <c r="U252" s="34">
        <v>1</v>
      </c>
      <c r="V252" s="34" t="s">
        <v>5</v>
      </c>
      <c r="W252" s="34" t="s">
        <v>5</v>
      </c>
      <c r="X252" s="34" t="s">
        <v>5</v>
      </c>
      <c r="Y252" s="77">
        <v>1</v>
      </c>
      <c r="Z252" s="34" t="s">
        <v>5</v>
      </c>
      <c r="AA252" s="34" t="s">
        <v>5</v>
      </c>
      <c r="AB252" s="34" t="s">
        <v>5</v>
      </c>
      <c r="AC252" s="34" t="s">
        <v>5</v>
      </c>
    </row>
    <row r="253" spans="1:29" ht="30" x14ac:dyDescent="0.25">
      <c r="A253" s="42"/>
      <c r="B253" s="35"/>
      <c r="C253" s="34"/>
      <c r="D253" s="34"/>
      <c r="E253" s="29"/>
      <c r="F253" s="34"/>
      <c r="G253" s="34"/>
      <c r="H253" s="34"/>
      <c r="I253" s="14" t="s">
        <v>53</v>
      </c>
      <c r="J253" s="3">
        <f t="shared" si="197"/>
        <v>0</v>
      </c>
      <c r="K253" s="3">
        <v>0</v>
      </c>
      <c r="L253" s="3">
        <v>0</v>
      </c>
      <c r="M253" s="3">
        <v>0</v>
      </c>
      <c r="N253" s="3">
        <v>0</v>
      </c>
      <c r="O253" s="3">
        <v>0</v>
      </c>
      <c r="P253" s="3">
        <v>0</v>
      </c>
      <c r="Q253" s="3">
        <v>0</v>
      </c>
      <c r="R253" s="3">
        <v>0</v>
      </c>
      <c r="S253" s="34"/>
      <c r="T253" s="34"/>
      <c r="U253" s="34"/>
      <c r="V253" s="34"/>
      <c r="W253" s="34"/>
      <c r="X253" s="34"/>
      <c r="Y253" s="78"/>
      <c r="Z253" s="34"/>
      <c r="AA253" s="34"/>
      <c r="AB253" s="34"/>
      <c r="AC253" s="34"/>
    </row>
    <row r="254" spans="1:29" ht="30" x14ac:dyDescent="0.25">
      <c r="A254" s="42"/>
      <c r="B254" s="35"/>
      <c r="C254" s="34"/>
      <c r="D254" s="34"/>
      <c r="E254" s="29"/>
      <c r="F254" s="34"/>
      <c r="G254" s="34"/>
      <c r="H254" s="34"/>
      <c r="I254" s="14" t="s">
        <v>34</v>
      </c>
      <c r="J254" s="3">
        <f t="shared" si="197"/>
        <v>6745000</v>
      </c>
      <c r="K254" s="3">
        <v>0</v>
      </c>
      <c r="L254" s="3">
        <v>0</v>
      </c>
      <c r="M254" s="3">
        <v>0</v>
      </c>
      <c r="N254" s="3">
        <v>6745000</v>
      </c>
      <c r="O254" s="3">
        <v>0</v>
      </c>
      <c r="P254" s="3">
        <v>0</v>
      </c>
      <c r="Q254" s="3">
        <v>0</v>
      </c>
      <c r="R254" s="3">
        <v>0</v>
      </c>
      <c r="S254" s="34"/>
      <c r="T254" s="34"/>
      <c r="U254" s="34"/>
      <c r="V254" s="34"/>
      <c r="W254" s="34"/>
      <c r="X254" s="34"/>
      <c r="Y254" s="78"/>
      <c r="Z254" s="34"/>
      <c r="AA254" s="34"/>
      <c r="AB254" s="34"/>
      <c r="AC254" s="34"/>
    </row>
    <row r="255" spans="1:29" ht="30" x14ac:dyDescent="0.25">
      <c r="A255" s="43"/>
      <c r="B255" s="35"/>
      <c r="C255" s="34"/>
      <c r="D255" s="34"/>
      <c r="E255" s="30"/>
      <c r="F255" s="34"/>
      <c r="G255" s="34"/>
      <c r="H255" s="34"/>
      <c r="I255" s="14" t="s">
        <v>4</v>
      </c>
      <c r="J255" s="3">
        <f t="shared" si="197"/>
        <v>833390.12</v>
      </c>
      <c r="K255" s="3">
        <v>0</v>
      </c>
      <c r="L255" s="3">
        <v>0</v>
      </c>
      <c r="M255" s="3">
        <v>0</v>
      </c>
      <c r="N255" s="3">
        <v>833390.12</v>
      </c>
      <c r="O255" s="3">
        <v>0</v>
      </c>
      <c r="P255" s="3">
        <v>0</v>
      </c>
      <c r="Q255" s="3">
        <v>0</v>
      </c>
      <c r="R255" s="3">
        <v>0</v>
      </c>
      <c r="S255" s="34"/>
      <c r="T255" s="34"/>
      <c r="U255" s="34"/>
      <c r="V255" s="34"/>
      <c r="W255" s="34"/>
      <c r="X255" s="34"/>
      <c r="Y255" s="79"/>
      <c r="Z255" s="34"/>
      <c r="AA255" s="34"/>
      <c r="AB255" s="34"/>
      <c r="AC255" s="34"/>
    </row>
    <row r="256" spans="1:29" x14ac:dyDescent="0.25">
      <c r="A256" s="41" t="s">
        <v>220</v>
      </c>
      <c r="B256" s="35" t="s">
        <v>221</v>
      </c>
      <c r="C256" s="34">
        <v>2020</v>
      </c>
      <c r="D256" s="34">
        <v>2025</v>
      </c>
      <c r="E256" s="28" t="s">
        <v>6</v>
      </c>
      <c r="F256" s="34" t="s">
        <v>5</v>
      </c>
      <c r="G256" s="34" t="s">
        <v>5</v>
      </c>
      <c r="H256" s="34" t="s">
        <v>5</v>
      </c>
      <c r="I256" s="14" t="s">
        <v>3</v>
      </c>
      <c r="J256" s="3">
        <f t="shared" ref="J256:J267" si="204">SUM(K256:R256)</f>
        <v>2445034.0500000003</v>
      </c>
      <c r="K256" s="3">
        <f>K257+K258+K259</f>
        <v>0</v>
      </c>
      <c r="L256" s="3">
        <f t="shared" ref="L256:R256" si="205">L257+L258+L259</f>
        <v>0</v>
      </c>
      <c r="M256" s="3">
        <f t="shared" si="205"/>
        <v>2445034.0500000003</v>
      </c>
      <c r="N256" s="3">
        <f t="shared" si="205"/>
        <v>0</v>
      </c>
      <c r="O256" s="3">
        <f t="shared" si="205"/>
        <v>0</v>
      </c>
      <c r="P256" s="3">
        <f t="shared" ref="P256" si="206">P257+P258+P259</f>
        <v>0</v>
      </c>
      <c r="Q256" s="3">
        <f t="shared" ref="Q256" si="207">Q257+Q258+Q259</f>
        <v>0</v>
      </c>
      <c r="R256" s="3">
        <f t="shared" si="205"/>
        <v>0</v>
      </c>
      <c r="S256" s="34" t="s">
        <v>222</v>
      </c>
      <c r="T256" s="34" t="s">
        <v>31</v>
      </c>
      <c r="U256" s="34">
        <v>3</v>
      </c>
      <c r="V256" s="34" t="s">
        <v>5</v>
      </c>
      <c r="W256" s="34" t="s">
        <v>5</v>
      </c>
      <c r="X256" s="34">
        <v>1</v>
      </c>
      <c r="Y256" s="34">
        <v>2</v>
      </c>
      <c r="Z256" s="34" t="s">
        <v>5</v>
      </c>
      <c r="AA256" s="34" t="s">
        <v>5</v>
      </c>
      <c r="AB256" s="34" t="s">
        <v>5</v>
      </c>
      <c r="AC256" s="34" t="s">
        <v>5</v>
      </c>
    </row>
    <row r="257" spans="1:29" ht="30" x14ac:dyDescent="0.25">
      <c r="A257" s="42"/>
      <c r="B257" s="35"/>
      <c r="C257" s="34"/>
      <c r="D257" s="34"/>
      <c r="E257" s="29"/>
      <c r="F257" s="34"/>
      <c r="G257" s="34"/>
      <c r="H257" s="34"/>
      <c r="I257" s="14" t="s">
        <v>53</v>
      </c>
      <c r="J257" s="3">
        <f t="shared" si="204"/>
        <v>0</v>
      </c>
      <c r="K257" s="3">
        <v>0</v>
      </c>
      <c r="L257" s="3">
        <v>0</v>
      </c>
      <c r="M257" s="3">
        <v>0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</row>
    <row r="258" spans="1:29" ht="30" x14ac:dyDescent="0.25">
      <c r="A258" s="42"/>
      <c r="B258" s="35"/>
      <c r="C258" s="34"/>
      <c r="D258" s="34"/>
      <c r="E258" s="29"/>
      <c r="F258" s="34"/>
      <c r="G258" s="34"/>
      <c r="H258" s="34"/>
      <c r="I258" s="14" t="s">
        <v>34</v>
      </c>
      <c r="J258" s="3">
        <f t="shared" si="204"/>
        <v>2322782.35</v>
      </c>
      <c r="K258" s="3">
        <v>0</v>
      </c>
      <c r="L258" s="3">
        <v>0</v>
      </c>
      <c r="M258" s="3">
        <v>2322782.35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</row>
    <row r="259" spans="1:29" ht="30" x14ac:dyDescent="0.25">
      <c r="A259" s="43"/>
      <c r="B259" s="35"/>
      <c r="C259" s="34"/>
      <c r="D259" s="34"/>
      <c r="E259" s="30"/>
      <c r="F259" s="34"/>
      <c r="G259" s="34"/>
      <c r="H259" s="34"/>
      <c r="I259" s="14" t="s">
        <v>4</v>
      </c>
      <c r="J259" s="3">
        <f t="shared" si="204"/>
        <v>122251.7</v>
      </c>
      <c r="K259" s="3">
        <v>0</v>
      </c>
      <c r="L259" s="3">
        <v>0</v>
      </c>
      <c r="M259" s="3">
        <v>122251.7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</row>
    <row r="260" spans="1:29" x14ac:dyDescent="0.25">
      <c r="A260" s="41" t="s">
        <v>230</v>
      </c>
      <c r="B260" s="35" t="s">
        <v>236</v>
      </c>
      <c r="C260" s="34">
        <v>2020</v>
      </c>
      <c r="D260" s="34">
        <v>2025</v>
      </c>
      <c r="E260" s="28" t="s">
        <v>6</v>
      </c>
      <c r="F260" s="34" t="s">
        <v>5</v>
      </c>
      <c r="G260" s="34" t="s">
        <v>5</v>
      </c>
      <c r="H260" s="34" t="s">
        <v>5</v>
      </c>
      <c r="I260" s="14" t="s">
        <v>3</v>
      </c>
      <c r="J260" s="3">
        <f t="shared" si="204"/>
        <v>128187585.75</v>
      </c>
      <c r="K260" s="3">
        <f>K261+K262+K263</f>
        <v>0</v>
      </c>
      <c r="L260" s="3">
        <f t="shared" ref="L260:R260" si="208">L261+L262+L263</f>
        <v>0</v>
      </c>
      <c r="M260" s="3">
        <f t="shared" si="208"/>
        <v>0</v>
      </c>
      <c r="N260" s="3">
        <f t="shared" si="208"/>
        <v>2672035.75</v>
      </c>
      <c r="O260" s="3">
        <f t="shared" si="208"/>
        <v>60000000</v>
      </c>
      <c r="P260" s="3">
        <f t="shared" ref="P260" si="209">P261+P262+P263</f>
        <v>65515550</v>
      </c>
      <c r="Q260" s="3">
        <f t="shared" ref="Q260" si="210">Q261+Q262+Q263</f>
        <v>0</v>
      </c>
      <c r="R260" s="3">
        <f t="shared" si="208"/>
        <v>0</v>
      </c>
      <c r="S260" s="34" t="s">
        <v>237</v>
      </c>
      <c r="T260" s="25" t="s">
        <v>31</v>
      </c>
      <c r="U260" s="34">
        <v>2</v>
      </c>
      <c r="V260" s="34" t="s">
        <v>5</v>
      </c>
      <c r="W260" s="34" t="s">
        <v>5</v>
      </c>
      <c r="X260" s="34" t="s">
        <v>5</v>
      </c>
      <c r="Y260" s="34" t="s">
        <v>5</v>
      </c>
      <c r="Z260" s="34" t="s">
        <v>5</v>
      </c>
      <c r="AA260" s="34">
        <v>2</v>
      </c>
      <c r="AB260" s="34" t="s">
        <v>5</v>
      </c>
      <c r="AC260" s="34" t="s">
        <v>5</v>
      </c>
    </row>
    <row r="261" spans="1:29" ht="30" x14ac:dyDescent="0.25">
      <c r="A261" s="42"/>
      <c r="B261" s="35"/>
      <c r="C261" s="34"/>
      <c r="D261" s="34"/>
      <c r="E261" s="29"/>
      <c r="F261" s="34"/>
      <c r="G261" s="34"/>
      <c r="H261" s="34"/>
      <c r="I261" s="14" t="s">
        <v>53</v>
      </c>
      <c r="J261" s="3">
        <f t="shared" si="204"/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4"/>
      <c r="T261" s="26"/>
      <c r="U261" s="34"/>
      <c r="V261" s="34"/>
      <c r="W261" s="34"/>
      <c r="X261" s="34"/>
      <c r="Y261" s="34"/>
      <c r="Z261" s="34"/>
      <c r="AA261" s="34"/>
      <c r="AB261" s="34"/>
      <c r="AC261" s="34"/>
    </row>
    <row r="262" spans="1:29" ht="30" x14ac:dyDescent="0.25">
      <c r="A262" s="42"/>
      <c r="B262" s="35"/>
      <c r="C262" s="34"/>
      <c r="D262" s="34"/>
      <c r="E262" s="29"/>
      <c r="F262" s="34"/>
      <c r="G262" s="34"/>
      <c r="H262" s="34"/>
      <c r="I262" s="14" t="s">
        <v>34</v>
      </c>
      <c r="J262" s="3">
        <f t="shared" si="204"/>
        <v>0</v>
      </c>
      <c r="K262" s="3">
        <v>0</v>
      </c>
      <c r="L262" s="3">
        <v>0</v>
      </c>
      <c r="M262" s="3">
        <v>0</v>
      </c>
      <c r="N262" s="3">
        <v>0</v>
      </c>
      <c r="O262" s="3">
        <v>0</v>
      </c>
      <c r="P262" s="3">
        <v>0</v>
      </c>
      <c r="Q262" s="3">
        <v>0</v>
      </c>
      <c r="R262" s="3">
        <v>0</v>
      </c>
      <c r="S262" s="34"/>
      <c r="T262" s="26"/>
      <c r="U262" s="34"/>
      <c r="V262" s="34"/>
      <c r="W262" s="34"/>
      <c r="X262" s="34"/>
      <c r="Y262" s="34"/>
      <c r="Z262" s="34"/>
      <c r="AA262" s="34"/>
      <c r="AB262" s="34"/>
      <c r="AC262" s="34"/>
    </row>
    <row r="263" spans="1:29" ht="30" x14ac:dyDescent="0.25">
      <c r="A263" s="43"/>
      <c r="B263" s="35"/>
      <c r="C263" s="34"/>
      <c r="D263" s="34"/>
      <c r="E263" s="30"/>
      <c r="F263" s="34"/>
      <c r="G263" s="34"/>
      <c r="H263" s="34"/>
      <c r="I263" s="14" t="s">
        <v>4</v>
      </c>
      <c r="J263" s="3">
        <f t="shared" si="204"/>
        <v>128187585.75</v>
      </c>
      <c r="K263" s="3">
        <v>0</v>
      </c>
      <c r="L263" s="3">
        <v>0</v>
      </c>
      <c r="M263" s="3">
        <v>0</v>
      </c>
      <c r="N263" s="3">
        <v>2672035.75</v>
      </c>
      <c r="O263" s="3">
        <v>60000000</v>
      </c>
      <c r="P263" s="3">
        <v>65515550</v>
      </c>
      <c r="Q263" s="3">
        <v>0</v>
      </c>
      <c r="R263" s="3">
        <v>0</v>
      </c>
      <c r="S263" s="34"/>
      <c r="T263" s="27"/>
      <c r="U263" s="34"/>
      <c r="V263" s="34"/>
      <c r="W263" s="34"/>
      <c r="X263" s="34"/>
      <c r="Y263" s="34"/>
      <c r="Z263" s="34"/>
      <c r="AA263" s="34"/>
      <c r="AB263" s="34"/>
      <c r="AC263" s="34"/>
    </row>
    <row r="264" spans="1:29" x14ac:dyDescent="0.25">
      <c r="A264" s="41" t="s">
        <v>232</v>
      </c>
      <c r="B264" s="35" t="s">
        <v>234</v>
      </c>
      <c r="C264" s="34">
        <v>2020</v>
      </c>
      <c r="D264" s="34">
        <v>2025</v>
      </c>
      <c r="E264" s="28" t="s">
        <v>6</v>
      </c>
      <c r="F264" s="34" t="s">
        <v>5</v>
      </c>
      <c r="G264" s="34" t="s">
        <v>5</v>
      </c>
      <c r="H264" s="34" t="s">
        <v>5</v>
      </c>
      <c r="I264" s="14" t="s">
        <v>3</v>
      </c>
      <c r="J264" s="3">
        <f t="shared" si="204"/>
        <v>696900</v>
      </c>
      <c r="K264" s="3">
        <f>K265+K266+K267</f>
        <v>0</v>
      </c>
      <c r="L264" s="3">
        <f t="shared" ref="L264:R264" si="211">L265+L266+L267</f>
        <v>0</v>
      </c>
      <c r="M264" s="3">
        <f t="shared" si="211"/>
        <v>0</v>
      </c>
      <c r="N264" s="3">
        <f t="shared" si="211"/>
        <v>696900</v>
      </c>
      <c r="O264" s="3">
        <f t="shared" si="211"/>
        <v>0</v>
      </c>
      <c r="P264" s="3">
        <f t="shared" ref="P264" si="212">P265+P266+P267</f>
        <v>0</v>
      </c>
      <c r="Q264" s="3">
        <f t="shared" ref="Q264" si="213">Q265+Q266+Q267</f>
        <v>0</v>
      </c>
      <c r="R264" s="3">
        <f t="shared" si="211"/>
        <v>0</v>
      </c>
      <c r="S264" s="34" t="s">
        <v>5</v>
      </c>
      <c r="T264" s="34" t="s">
        <v>5</v>
      </c>
      <c r="U264" s="34" t="s">
        <v>5</v>
      </c>
      <c r="V264" s="34" t="s">
        <v>5</v>
      </c>
      <c r="W264" s="34" t="s">
        <v>5</v>
      </c>
      <c r="X264" s="34" t="s">
        <v>5</v>
      </c>
      <c r="Y264" s="34" t="s">
        <v>5</v>
      </c>
      <c r="Z264" s="34" t="s">
        <v>5</v>
      </c>
      <c r="AA264" s="34" t="s">
        <v>5</v>
      </c>
      <c r="AB264" s="34" t="s">
        <v>5</v>
      </c>
      <c r="AC264" s="34" t="s">
        <v>5</v>
      </c>
    </row>
    <row r="265" spans="1:29" ht="30" x14ac:dyDescent="0.25">
      <c r="A265" s="42"/>
      <c r="B265" s="35"/>
      <c r="C265" s="34"/>
      <c r="D265" s="34"/>
      <c r="E265" s="29"/>
      <c r="F265" s="34"/>
      <c r="G265" s="34"/>
      <c r="H265" s="34"/>
      <c r="I265" s="14" t="s">
        <v>53</v>
      </c>
      <c r="J265" s="3">
        <f t="shared" si="204"/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</row>
    <row r="266" spans="1:29" ht="30" x14ac:dyDescent="0.25">
      <c r="A266" s="42"/>
      <c r="B266" s="35"/>
      <c r="C266" s="34"/>
      <c r="D266" s="34"/>
      <c r="E266" s="29"/>
      <c r="F266" s="34"/>
      <c r="G266" s="34"/>
      <c r="H266" s="34"/>
      <c r="I266" s="14" t="s">
        <v>34</v>
      </c>
      <c r="J266" s="3">
        <f t="shared" si="204"/>
        <v>528000</v>
      </c>
      <c r="K266" s="3">
        <v>0</v>
      </c>
      <c r="L266" s="3">
        <v>0</v>
      </c>
      <c r="M266" s="3">
        <v>0</v>
      </c>
      <c r="N266" s="3">
        <v>528000</v>
      </c>
      <c r="O266" s="3">
        <v>0</v>
      </c>
      <c r="P266" s="3">
        <v>0</v>
      </c>
      <c r="Q266" s="3">
        <v>0</v>
      </c>
      <c r="R266" s="3">
        <v>0</v>
      </c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</row>
    <row r="267" spans="1:29" ht="30" x14ac:dyDescent="0.25">
      <c r="A267" s="43"/>
      <c r="B267" s="35"/>
      <c r="C267" s="34"/>
      <c r="D267" s="34"/>
      <c r="E267" s="30"/>
      <c r="F267" s="34"/>
      <c r="G267" s="34"/>
      <c r="H267" s="34"/>
      <c r="I267" s="14" t="s">
        <v>4</v>
      </c>
      <c r="J267" s="3">
        <f t="shared" si="204"/>
        <v>168900</v>
      </c>
      <c r="K267" s="3">
        <v>0</v>
      </c>
      <c r="L267" s="3">
        <v>0</v>
      </c>
      <c r="M267" s="3">
        <v>0</v>
      </c>
      <c r="N267" s="3">
        <v>168900</v>
      </c>
      <c r="O267" s="3">
        <v>0</v>
      </c>
      <c r="P267" s="3">
        <v>0</v>
      </c>
      <c r="Q267" s="3">
        <v>0</v>
      </c>
      <c r="R267" s="3">
        <v>0</v>
      </c>
      <c r="S267" s="34"/>
      <c r="T267" s="34"/>
      <c r="U267" s="34"/>
      <c r="V267" s="34"/>
      <c r="W267" s="34"/>
      <c r="X267" s="34"/>
      <c r="Y267" s="34"/>
      <c r="Z267" s="34"/>
      <c r="AA267" s="34"/>
      <c r="AB267" s="34"/>
      <c r="AC267" s="34"/>
    </row>
    <row r="268" spans="1:29" x14ac:dyDescent="0.25">
      <c r="A268" s="41" t="s">
        <v>233</v>
      </c>
      <c r="B268" s="35" t="s">
        <v>235</v>
      </c>
      <c r="C268" s="34">
        <v>2020</v>
      </c>
      <c r="D268" s="34">
        <v>2025</v>
      </c>
      <c r="E268" s="28" t="s">
        <v>6</v>
      </c>
      <c r="F268" s="34" t="s">
        <v>5</v>
      </c>
      <c r="G268" s="34" t="s">
        <v>5</v>
      </c>
      <c r="H268" s="34" t="s">
        <v>5</v>
      </c>
      <c r="I268" s="14" t="s">
        <v>3</v>
      </c>
      <c r="J268" s="3">
        <f t="shared" si="197"/>
        <v>689100</v>
      </c>
      <c r="K268" s="3">
        <f>K269+K270+K271</f>
        <v>0</v>
      </c>
      <c r="L268" s="3">
        <f t="shared" ref="L268:R268" si="214">L269+L270+L271</f>
        <v>0</v>
      </c>
      <c r="M268" s="3">
        <f t="shared" si="214"/>
        <v>0</v>
      </c>
      <c r="N268" s="3">
        <f t="shared" si="214"/>
        <v>689100</v>
      </c>
      <c r="O268" s="3">
        <f t="shared" si="214"/>
        <v>0</v>
      </c>
      <c r="P268" s="3">
        <f t="shared" ref="P268" si="215">P269+P270+P271</f>
        <v>0</v>
      </c>
      <c r="Q268" s="3">
        <f t="shared" ref="Q268" si="216">Q269+Q270+Q271</f>
        <v>0</v>
      </c>
      <c r="R268" s="3">
        <f t="shared" si="214"/>
        <v>0</v>
      </c>
      <c r="S268" s="34" t="s">
        <v>5</v>
      </c>
      <c r="T268" s="34" t="s">
        <v>5</v>
      </c>
      <c r="U268" s="34" t="s">
        <v>5</v>
      </c>
      <c r="V268" s="34" t="s">
        <v>5</v>
      </c>
      <c r="W268" s="34" t="s">
        <v>5</v>
      </c>
      <c r="X268" s="34" t="s">
        <v>5</v>
      </c>
      <c r="Y268" s="34" t="s">
        <v>5</v>
      </c>
      <c r="Z268" s="34" t="s">
        <v>5</v>
      </c>
      <c r="AA268" s="34" t="s">
        <v>5</v>
      </c>
      <c r="AB268" s="34" t="s">
        <v>5</v>
      </c>
      <c r="AC268" s="34" t="s">
        <v>5</v>
      </c>
    </row>
    <row r="269" spans="1:29" ht="30" x14ac:dyDescent="0.25">
      <c r="A269" s="42"/>
      <c r="B269" s="35"/>
      <c r="C269" s="34"/>
      <c r="D269" s="34"/>
      <c r="E269" s="29"/>
      <c r="F269" s="34"/>
      <c r="G269" s="34"/>
      <c r="H269" s="34"/>
      <c r="I269" s="14" t="s">
        <v>53</v>
      </c>
      <c r="J269" s="3">
        <f t="shared" si="197"/>
        <v>0</v>
      </c>
      <c r="K269" s="3">
        <v>0</v>
      </c>
      <c r="L269" s="3">
        <v>0</v>
      </c>
      <c r="M269" s="3">
        <v>0</v>
      </c>
      <c r="N269" s="3">
        <v>0</v>
      </c>
      <c r="O269" s="3">
        <v>0</v>
      </c>
      <c r="P269" s="3">
        <v>0</v>
      </c>
      <c r="Q269" s="3">
        <v>0</v>
      </c>
      <c r="R269" s="3">
        <v>0</v>
      </c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</row>
    <row r="270" spans="1:29" ht="30" x14ac:dyDescent="0.25">
      <c r="A270" s="42"/>
      <c r="B270" s="35"/>
      <c r="C270" s="34"/>
      <c r="D270" s="34"/>
      <c r="E270" s="29"/>
      <c r="F270" s="34"/>
      <c r="G270" s="34"/>
      <c r="H270" s="34"/>
      <c r="I270" s="14" t="s">
        <v>34</v>
      </c>
      <c r="J270" s="3">
        <f t="shared" si="197"/>
        <v>528000</v>
      </c>
      <c r="K270" s="3">
        <v>0</v>
      </c>
      <c r="L270" s="3">
        <v>0</v>
      </c>
      <c r="M270" s="3">
        <v>0</v>
      </c>
      <c r="N270" s="3">
        <v>528000</v>
      </c>
      <c r="O270" s="3">
        <v>0</v>
      </c>
      <c r="P270" s="3">
        <v>0</v>
      </c>
      <c r="Q270" s="3">
        <v>0</v>
      </c>
      <c r="R270" s="3">
        <v>0</v>
      </c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</row>
    <row r="271" spans="1:29" ht="30" x14ac:dyDescent="0.25">
      <c r="A271" s="43"/>
      <c r="B271" s="35"/>
      <c r="C271" s="34"/>
      <c r="D271" s="34"/>
      <c r="E271" s="30"/>
      <c r="F271" s="34"/>
      <c r="G271" s="34"/>
      <c r="H271" s="34"/>
      <c r="I271" s="14" t="s">
        <v>4</v>
      </c>
      <c r="J271" s="3">
        <f t="shared" si="197"/>
        <v>161100</v>
      </c>
      <c r="K271" s="3">
        <v>0</v>
      </c>
      <c r="L271" s="3">
        <v>0</v>
      </c>
      <c r="M271" s="3">
        <v>0</v>
      </c>
      <c r="N271" s="3">
        <v>161100</v>
      </c>
      <c r="O271" s="3">
        <v>0</v>
      </c>
      <c r="P271" s="3">
        <v>0</v>
      </c>
      <c r="Q271" s="3">
        <v>0</v>
      </c>
      <c r="R271" s="3">
        <v>0</v>
      </c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</row>
    <row r="272" spans="1:29" x14ac:dyDescent="0.25">
      <c r="A272" s="49" t="s">
        <v>77</v>
      </c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  <c r="AC272" s="51"/>
    </row>
    <row r="273" spans="1:29" x14ac:dyDescent="0.25">
      <c r="A273" s="25" t="s">
        <v>78</v>
      </c>
      <c r="B273" s="28" t="s">
        <v>95</v>
      </c>
      <c r="C273" s="25">
        <v>2020</v>
      </c>
      <c r="D273" s="25">
        <v>2025</v>
      </c>
      <c r="E273" s="28" t="s">
        <v>6</v>
      </c>
      <c r="F273" s="28" t="s">
        <v>5</v>
      </c>
      <c r="G273" s="28" t="s">
        <v>5</v>
      </c>
      <c r="H273" s="28" t="s">
        <v>5</v>
      </c>
      <c r="I273" s="23" t="s">
        <v>3</v>
      </c>
      <c r="J273" s="3">
        <f>SUM(K273:R273)</f>
        <v>72586.679999999993</v>
      </c>
      <c r="K273" s="3">
        <f>K274+K275+K276</f>
        <v>0</v>
      </c>
      <c r="L273" s="3">
        <f t="shared" ref="L273:R273" si="217">L274+L275+L276</f>
        <v>0</v>
      </c>
      <c r="M273" s="3">
        <f t="shared" si="217"/>
        <v>0</v>
      </c>
      <c r="N273" s="3">
        <f t="shared" si="217"/>
        <v>72586.679999999993</v>
      </c>
      <c r="O273" s="3">
        <f t="shared" si="217"/>
        <v>0</v>
      </c>
      <c r="P273" s="3">
        <f t="shared" ref="P273" si="218">P274+P275+P276</f>
        <v>0</v>
      </c>
      <c r="Q273" s="3">
        <f t="shared" ref="Q273" si="219">Q274+Q275+Q276</f>
        <v>0</v>
      </c>
      <c r="R273" s="3">
        <f t="shared" si="217"/>
        <v>0</v>
      </c>
      <c r="S273" s="28" t="s">
        <v>81</v>
      </c>
      <c r="T273" s="25" t="s">
        <v>19</v>
      </c>
      <c r="U273" s="25">
        <v>0</v>
      </c>
      <c r="V273" s="25">
        <v>0</v>
      </c>
      <c r="W273" s="25">
        <v>0</v>
      </c>
      <c r="X273" s="25">
        <v>0</v>
      </c>
      <c r="Y273" s="25">
        <v>0</v>
      </c>
      <c r="Z273" s="25">
        <v>0</v>
      </c>
      <c r="AA273" s="25">
        <v>0</v>
      </c>
      <c r="AB273" s="25">
        <v>0</v>
      </c>
      <c r="AC273" s="25">
        <v>0</v>
      </c>
    </row>
    <row r="274" spans="1:29" ht="30" x14ac:dyDescent="0.25">
      <c r="A274" s="26"/>
      <c r="B274" s="29"/>
      <c r="C274" s="26"/>
      <c r="D274" s="26"/>
      <c r="E274" s="29"/>
      <c r="F274" s="29"/>
      <c r="G274" s="29"/>
      <c r="H274" s="29"/>
      <c r="I274" s="14" t="s">
        <v>53</v>
      </c>
      <c r="J274" s="3">
        <f t="shared" ref="J274:J275" si="220">SUM(K274:R274)</f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29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</row>
    <row r="275" spans="1:29" ht="30" x14ac:dyDescent="0.25">
      <c r="A275" s="26"/>
      <c r="B275" s="29"/>
      <c r="C275" s="26"/>
      <c r="D275" s="26"/>
      <c r="E275" s="29"/>
      <c r="F275" s="29"/>
      <c r="G275" s="29"/>
      <c r="H275" s="29"/>
      <c r="I275" s="14" t="s">
        <v>34</v>
      </c>
      <c r="J275" s="3">
        <f t="shared" si="220"/>
        <v>0</v>
      </c>
      <c r="K275" s="3">
        <v>0</v>
      </c>
      <c r="L275" s="3">
        <v>0</v>
      </c>
      <c r="M275" s="3">
        <v>0</v>
      </c>
      <c r="N275" s="3">
        <v>0</v>
      </c>
      <c r="O275" s="3">
        <v>0</v>
      </c>
      <c r="P275" s="3">
        <v>0</v>
      </c>
      <c r="Q275" s="3">
        <v>0</v>
      </c>
      <c r="R275" s="3">
        <v>0</v>
      </c>
      <c r="S275" s="29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</row>
    <row r="276" spans="1:29" ht="30" x14ac:dyDescent="0.25">
      <c r="A276" s="27"/>
      <c r="B276" s="30"/>
      <c r="C276" s="27"/>
      <c r="D276" s="27"/>
      <c r="E276" s="30"/>
      <c r="F276" s="30"/>
      <c r="G276" s="30"/>
      <c r="H276" s="30"/>
      <c r="I276" s="14" t="s">
        <v>4</v>
      </c>
      <c r="J276" s="3">
        <f>SUM(K276:R276)</f>
        <v>72586.679999999993</v>
      </c>
      <c r="K276" s="3">
        <v>0</v>
      </c>
      <c r="L276" s="3">
        <v>0</v>
      </c>
      <c r="M276" s="3">
        <v>0</v>
      </c>
      <c r="N276" s="3">
        <v>72586.679999999993</v>
      </c>
      <c r="O276" s="3">
        <v>0</v>
      </c>
      <c r="P276" s="3">
        <v>0</v>
      </c>
      <c r="Q276" s="3">
        <v>0</v>
      </c>
      <c r="R276" s="3">
        <v>0</v>
      </c>
      <c r="S276" s="30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</row>
    <row r="277" spans="1:29" x14ac:dyDescent="0.25">
      <c r="A277" s="37" t="s">
        <v>80</v>
      </c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</row>
    <row r="278" spans="1:29" x14ac:dyDescent="0.25">
      <c r="A278" s="25" t="s">
        <v>18</v>
      </c>
      <c r="B278" s="28" t="s">
        <v>96</v>
      </c>
      <c r="C278" s="25">
        <v>2020</v>
      </c>
      <c r="D278" s="25">
        <v>2025</v>
      </c>
      <c r="E278" s="28" t="s">
        <v>6</v>
      </c>
      <c r="F278" s="28" t="s">
        <v>5</v>
      </c>
      <c r="G278" s="28" t="s">
        <v>5</v>
      </c>
      <c r="H278" s="28" t="s">
        <v>5</v>
      </c>
      <c r="I278" s="23" t="s">
        <v>3</v>
      </c>
      <c r="J278" s="3">
        <f t="shared" ref="J278:J360" si="221">SUM(K278:R278)</f>
        <v>72179993.210000008</v>
      </c>
      <c r="K278" s="3">
        <f>K279+K280+K281</f>
        <v>1278096.6599999999</v>
      </c>
      <c r="L278" s="3">
        <f t="shared" ref="L278:R278" si="222">L279+L280+L281</f>
        <v>19590683.960000001</v>
      </c>
      <c r="M278" s="3">
        <f t="shared" si="222"/>
        <v>18822208.48</v>
      </c>
      <c r="N278" s="3">
        <f t="shared" si="222"/>
        <v>30369004.109999999</v>
      </c>
      <c r="O278" s="3">
        <f t="shared" si="222"/>
        <v>2120000</v>
      </c>
      <c r="P278" s="3">
        <f t="shared" ref="P278" si="223">P279+P280+P281</f>
        <v>0</v>
      </c>
      <c r="Q278" s="3">
        <f t="shared" ref="Q278" si="224">Q279+Q280+Q281</f>
        <v>0</v>
      </c>
      <c r="R278" s="3">
        <f t="shared" si="222"/>
        <v>0</v>
      </c>
      <c r="S278" s="28" t="s">
        <v>30</v>
      </c>
      <c r="T278" s="25" t="s">
        <v>31</v>
      </c>
      <c r="U278" s="25">
        <v>15</v>
      </c>
      <c r="V278" s="25">
        <v>15</v>
      </c>
      <c r="W278" s="25">
        <v>0</v>
      </c>
      <c r="X278" s="25">
        <v>0</v>
      </c>
      <c r="Y278" s="25">
        <v>0</v>
      </c>
      <c r="Z278" s="25">
        <v>0</v>
      </c>
      <c r="AA278" s="25">
        <v>0</v>
      </c>
      <c r="AB278" s="25">
        <v>0</v>
      </c>
      <c r="AC278" s="25">
        <v>0</v>
      </c>
    </row>
    <row r="279" spans="1:29" ht="30" x14ac:dyDescent="0.25">
      <c r="A279" s="26"/>
      <c r="B279" s="29"/>
      <c r="C279" s="26"/>
      <c r="D279" s="26"/>
      <c r="E279" s="29"/>
      <c r="F279" s="29"/>
      <c r="G279" s="29"/>
      <c r="H279" s="29"/>
      <c r="I279" s="14" t="s">
        <v>53</v>
      </c>
      <c r="J279" s="3">
        <f t="shared" si="221"/>
        <v>0</v>
      </c>
      <c r="K279" s="3">
        <f>K283+K287+K291+K295+K299+K303+K307+K311</f>
        <v>0</v>
      </c>
      <c r="L279" s="3">
        <f t="shared" ref="L279:N279" si="225">L283+L287+L291+L295+L299+L303+L307+L311</f>
        <v>0</v>
      </c>
      <c r="M279" s="3">
        <f t="shared" si="225"/>
        <v>0</v>
      </c>
      <c r="N279" s="3">
        <f t="shared" si="225"/>
        <v>0</v>
      </c>
      <c r="O279" s="3">
        <f>O283+O287+O291+O295+O299+O303+O307+O311</f>
        <v>0</v>
      </c>
      <c r="P279" s="3">
        <f t="shared" ref="P279:R279" si="226">P283+P287+P291+P295+P299+P303+P311</f>
        <v>0</v>
      </c>
      <c r="Q279" s="3">
        <f t="shared" si="226"/>
        <v>0</v>
      </c>
      <c r="R279" s="3">
        <f t="shared" si="226"/>
        <v>0</v>
      </c>
      <c r="S279" s="29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</row>
    <row r="280" spans="1:29" ht="30" x14ac:dyDescent="0.25">
      <c r="A280" s="26"/>
      <c r="B280" s="29"/>
      <c r="C280" s="26"/>
      <c r="D280" s="26"/>
      <c r="E280" s="29"/>
      <c r="F280" s="29"/>
      <c r="G280" s="29"/>
      <c r="H280" s="29"/>
      <c r="I280" s="13" t="s">
        <v>34</v>
      </c>
      <c r="J280" s="3">
        <f t="shared" si="221"/>
        <v>52310635.449999996</v>
      </c>
      <c r="K280" s="3">
        <f t="shared" ref="K280:N281" si="227">K284+K288+K292+K296+K300+K304+K308+K312</f>
        <v>409636.83</v>
      </c>
      <c r="L280" s="3">
        <f t="shared" si="227"/>
        <v>18117062.359999999</v>
      </c>
      <c r="M280" s="3">
        <f t="shared" si="227"/>
        <v>17683005.969999999</v>
      </c>
      <c r="N280" s="3">
        <f t="shared" si="227"/>
        <v>16100930.289999999</v>
      </c>
      <c r="O280" s="3">
        <f t="shared" ref="O280:O281" si="228">O284+O288+O292+O296+O300+O304+O308+O312</f>
        <v>0</v>
      </c>
      <c r="P280" s="3">
        <f t="shared" ref="P280:R281" si="229">P284+P288+P292+P296+P300+P304+P312</f>
        <v>0</v>
      </c>
      <c r="Q280" s="3">
        <f t="shared" si="229"/>
        <v>0</v>
      </c>
      <c r="R280" s="3">
        <f t="shared" si="229"/>
        <v>0</v>
      </c>
      <c r="S280" s="29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</row>
    <row r="281" spans="1:29" ht="30" x14ac:dyDescent="0.25">
      <c r="A281" s="27"/>
      <c r="B281" s="30"/>
      <c r="C281" s="27"/>
      <c r="D281" s="27"/>
      <c r="E281" s="30"/>
      <c r="F281" s="30"/>
      <c r="G281" s="30"/>
      <c r="H281" s="30"/>
      <c r="I281" s="13" t="s">
        <v>4</v>
      </c>
      <c r="J281" s="3">
        <f t="shared" si="221"/>
        <v>19869357.760000002</v>
      </c>
      <c r="K281" s="3">
        <f t="shared" si="227"/>
        <v>868459.83</v>
      </c>
      <c r="L281" s="3">
        <f t="shared" si="227"/>
        <v>1473621.6</v>
      </c>
      <c r="M281" s="3">
        <f t="shared" si="227"/>
        <v>1139202.51</v>
      </c>
      <c r="N281" s="3">
        <f t="shared" si="227"/>
        <v>14268073.82</v>
      </c>
      <c r="O281" s="3">
        <f t="shared" si="228"/>
        <v>2120000</v>
      </c>
      <c r="P281" s="3">
        <f t="shared" si="229"/>
        <v>0</v>
      </c>
      <c r="Q281" s="3">
        <f t="shared" si="229"/>
        <v>0</v>
      </c>
      <c r="R281" s="3">
        <f t="shared" si="229"/>
        <v>0</v>
      </c>
      <c r="S281" s="29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</row>
    <row r="282" spans="1:29" x14ac:dyDescent="0.25">
      <c r="A282" s="34" t="s">
        <v>17</v>
      </c>
      <c r="B282" s="35" t="s">
        <v>111</v>
      </c>
      <c r="C282" s="25">
        <v>2020</v>
      </c>
      <c r="D282" s="25">
        <v>2025</v>
      </c>
      <c r="E282" s="28" t="s">
        <v>6</v>
      </c>
      <c r="F282" s="28" t="s">
        <v>5</v>
      </c>
      <c r="G282" s="28" t="s">
        <v>5</v>
      </c>
      <c r="H282" s="28" t="s">
        <v>5</v>
      </c>
      <c r="I282" s="23" t="s">
        <v>3</v>
      </c>
      <c r="J282" s="3">
        <f t="shared" si="221"/>
        <v>1366992</v>
      </c>
      <c r="K282" s="3">
        <f>K283+K284+K285</f>
        <v>846900</v>
      </c>
      <c r="L282" s="3">
        <f t="shared" ref="L282:R282" si="230">L283+L284+L285</f>
        <v>520092</v>
      </c>
      <c r="M282" s="3">
        <f t="shared" si="230"/>
        <v>0</v>
      </c>
      <c r="N282" s="3">
        <f t="shared" si="230"/>
        <v>0</v>
      </c>
      <c r="O282" s="3">
        <f t="shared" si="230"/>
        <v>0</v>
      </c>
      <c r="P282" s="3">
        <f t="shared" ref="P282" si="231">P283+P284+P285</f>
        <v>0</v>
      </c>
      <c r="Q282" s="3">
        <f t="shared" ref="Q282" si="232">Q283+Q284+Q285</f>
        <v>0</v>
      </c>
      <c r="R282" s="3">
        <f t="shared" si="230"/>
        <v>0</v>
      </c>
      <c r="S282" s="29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</row>
    <row r="283" spans="1:29" ht="30" x14ac:dyDescent="0.25">
      <c r="A283" s="34"/>
      <c r="B283" s="35"/>
      <c r="C283" s="26"/>
      <c r="D283" s="26"/>
      <c r="E283" s="29"/>
      <c r="F283" s="29"/>
      <c r="G283" s="29"/>
      <c r="H283" s="29"/>
      <c r="I283" s="14" t="s">
        <v>53</v>
      </c>
      <c r="J283" s="3">
        <f t="shared" si="221"/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29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</row>
    <row r="284" spans="1:29" ht="30" x14ac:dyDescent="0.25">
      <c r="A284" s="34"/>
      <c r="B284" s="35"/>
      <c r="C284" s="26"/>
      <c r="D284" s="26"/>
      <c r="E284" s="29"/>
      <c r="F284" s="29"/>
      <c r="G284" s="29"/>
      <c r="H284" s="29"/>
      <c r="I284" s="13" t="s">
        <v>34</v>
      </c>
      <c r="J284" s="3">
        <f t="shared" si="221"/>
        <v>0</v>
      </c>
      <c r="K284" s="3">
        <v>0</v>
      </c>
      <c r="L284" s="3">
        <v>0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29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</row>
    <row r="285" spans="1:29" ht="30" x14ac:dyDescent="0.25">
      <c r="A285" s="34"/>
      <c r="B285" s="35"/>
      <c r="C285" s="27"/>
      <c r="D285" s="27"/>
      <c r="E285" s="30"/>
      <c r="F285" s="30"/>
      <c r="G285" s="30"/>
      <c r="H285" s="30"/>
      <c r="I285" s="13" t="s">
        <v>4</v>
      </c>
      <c r="J285" s="3">
        <f t="shared" si="221"/>
        <v>1366992</v>
      </c>
      <c r="K285" s="3">
        <v>846900</v>
      </c>
      <c r="L285" s="3">
        <v>520092</v>
      </c>
      <c r="M285" s="3">
        <v>0</v>
      </c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30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</row>
    <row r="286" spans="1:29" x14ac:dyDescent="0.25">
      <c r="A286" s="34" t="s">
        <v>113</v>
      </c>
      <c r="B286" s="46" t="s">
        <v>114</v>
      </c>
      <c r="C286" s="25">
        <v>2020</v>
      </c>
      <c r="D286" s="25">
        <v>2025</v>
      </c>
      <c r="E286" s="28" t="s">
        <v>6</v>
      </c>
      <c r="F286" s="28" t="s">
        <v>5</v>
      </c>
      <c r="G286" s="28" t="s">
        <v>5</v>
      </c>
      <c r="H286" s="28" t="s">
        <v>5</v>
      </c>
      <c r="I286" s="13" t="s">
        <v>3</v>
      </c>
      <c r="J286" s="3">
        <f t="shared" si="221"/>
        <v>431196.66000000003</v>
      </c>
      <c r="K286" s="3">
        <f>K287+K288+K289</f>
        <v>431196.66000000003</v>
      </c>
      <c r="L286" s="3">
        <f t="shared" ref="L286:R286" si="233">L287+L288+L289</f>
        <v>0</v>
      </c>
      <c r="M286" s="3">
        <f t="shared" si="233"/>
        <v>0</v>
      </c>
      <c r="N286" s="3">
        <f t="shared" si="233"/>
        <v>0</v>
      </c>
      <c r="O286" s="3">
        <f t="shared" si="233"/>
        <v>0</v>
      </c>
      <c r="P286" s="3">
        <f t="shared" ref="P286" si="234">P287+P288+P289</f>
        <v>0</v>
      </c>
      <c r="Q286" s="3">
        <f t="shared" ref="Q286" si="235">Q287+Q288+Q289</f>
        <v>0</v>
      </c>
      <c r="R286" s="3">
        <f t="shared" si="233"/>
        <v>0</v>
      </c>
      <c r="S286" s="28" t="s">
        <v>5</v>
      </c>
      <c r="T286" s="25" t="s">
        <v>5</v>
      </c>
      <c r="U286" s="25" t="s">
        <v>5</v>
      </c>
      <c r="V286" s="25" t="s">
        <v>5</v>
      </c>
      <c r="W286" s="25" t="s">
        <v>5</v>
      </c>
      <c r="X286" s="25" t="s">
        <v>5</v>
      </c>
      <c r="Y286" s="25" t="s">
        <v>5</v>
      </c>
      <c r="Z286" s="25" t="s">
        <v>5</v>
      </c>
      <c r="AA286" s="25" t="s">
        <v>5</v>
      </c>
      <c r="AB286" s="25" t="s">
        <v>5</v>
      </c>
      <c r="AC286" s="25" t="s">
        <v>5</v>
      </c>
    </row>
    <row r="287" spans="1:29" ht="30" x14ac:dyDescent="0.25">
      <c r="A287" s="34"/>
      <c r="B287" s="47"/>
      <c r="C287" s="26"/>
      <c r="D287" s="26"/>
      <c r="E287" s="29"/>
      <c r="F287" s="29"/>
      <c r="G287" s="29"/>
      <c r="H287" s="29"/>
      <c r="I287" s="13" t="s">
        <v>53</v>
      </c>
      <c r="J287" s="3">
        <f t="shared" si="221"/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29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</row>
    <row r="288" spans="1:29" ht="30" x14ac:dyDescent="0.25">
      <c r="A288" s="34"/>
      <c r="B288" s="47"/>
      <c r="C288" s="26"/>
      <c r="D288" s="26"/>
      <c r="E288" s="29"/>
      <c r="F288" s="29"/>
      <c r="G288" s="29"/>
      <c r="H288" s="29"/>
      <c r="I288" s="13" t="s">
        <v>34</v>
      </c>
      <c r="J288" s="3">
        <f t="shared" si="221"/>
        <v>409636.83</v>
      </c>
      <c r="K288" s="3">
        <v>409636.83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29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</row>
    <row r="289" spans="1:29" ht="30" x14ac:dyDescent="0.25">
      <c r="A289" s="34"/>
      <c r="B289" s="48"/>
      <c r="C289" s="27"/>
      <c r="D289" s="27"/>
      <c r="E289" s="30"/>
      <c r="F289" s="30"/>
      <c r="G289" s="30"/>
      <c r="H289" s="30"/>
      <c r="I289" s="13" t="s">
        <v>4</v>
      </c>
      <c r="J289" s="3">
        <f t="shared" si="221"/>
        <v>21559.83</v>
      </c>
      <c r="K289" s="3">
        <v>21559.83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0</v>
      </c>
      <c r="S289" s="30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</row>
    <row r="290" spans="1:29" x14ac:dyDescent="0.25">
      <c r="A290" s="34" t="s">
        <v>122</v>
      </c>
      <c r="B290" s="35" t="s">
        <v>134</v>
      </c>
      <c r="C290" s="34">
        <v>2021</v>
      </c>
      <c r="D290" s="34">
        <v>2025</v>
      </c>
      <c r="E290" s="35" t="s">
        <v>6</v>
      </c>
      <c r="F290" s="35" t="s">
        <v>5</v>
      </c>
      <c r="G290" s="35" t="s">
        <v>5</v>
      </c>
      <c r="H290" s="35" t="s">
        <v>5</v>
      </c>
      <c r="I290" s="13" t="s">
        <v>3</v>
      </c>
      <c r="J290" s="3">
        <f t="shared" si="221"/>
        <v>41909449.75</v>
      </c>
      <c r="K290" s="3">
        <f>K291+K292+K293</f>
        <v>0</v>
      </c>
      <c r="L290" s="3">
        <f t="shared" ref="L290:R290" si="236">L291+L292+L293</f>
        <v>13430233.199999999</v>
      </c>
      <c r="M290" s="3">
        <f t="shared" si="236"/>
        <v>12446789.680000002</v>
      </c>
      <c r="N290" s="3">
        <f t="shared" si="236"/>
        <v>16032426.869999999</v>
      </c>
      <c r="O290" s="3">
        <f t="shared" si="236"/>
        <v>0</v>
      </c>
      <c r="P290" s="3">
        <f t="shared" ref="P290" si="237">P291+P292+P293</f>
        <v>0</v>
      </c>
      <c r="Q290" s="3">
        <f t="shared" ref="Q290" si="238">Q291+Q292+Q293</f>
        <v>0</v>
      </c>
      <c r="R290" s="3">
        <f t="shared" si="236"/>
        <v>0</v>
      </c>
      <c r="S290" s="35" t="s">
        <v>218</v>
      </c>
      <c r="T290" s="34" t="s">
        <v>138</v>
      </c>
      <c r="U290" s="34">
        <v>7</v>
      </c>
      <c r="V290" s="34" t="s">
        <v>5</v>
      </c>
      <c r="W290" s="34" t="s">
        <v>5</v>
      </c>
      <c r="X290" s="34">
        <v>5</v>
      </c>
      <c r="Y290" s="34">
        <v>2</v>
      </c>
      <c r="Z290" s="25" t="s">
        <v>5</v>
      </c>
      <c r="AA290" s="34" t="s">
        <v>5</v>
      </c>
      <c r="AB290" s="34" t="s">
        <v>5</v>
      </c>
      <c r="AC290" s="34" t="s">
        <v>5</v>
      </c>
    </row>
    <row r="291" spans="1:29" ht="30" x14ac:dyDescent="0.25">
      <c r="A291" s="34"/>
      <c r="B291" s="35"/>
      <c r="C291" s="34"/>
      <c r="D291" s="34"/>
      <c r="E291" s="35"/>
      <c r="F291" s="35"/>
      <c r="G291" s="35"/>
      <c r="H291" s="35"/>
      <c r="I291" s="13" t="s">
        <v>53</v>
      </c>
      <c r="J291" s="3">
        <f t="shared" si="221"/>
        <v>0</v>
      </c>
      <c r="K291" s="3">
        <v>0</v>
      </c>
      <c r="L291" s="3">
        <v>0</v>
      </c>
      <c r="M291" s="3">
        <v>0</v>
      </c>
      <c r="N291" s="3">
        <v>0</v>
      </c>
      <c r="O291" s="3">
        <v>0</v>
      </c>
      <c r="P291" s="3">
        <v>0</v>
      </c>
      <c r="Q291" s="3">
        <v>0</v>
      </c>
      <c r="R291" s="3">
        <v>0</v>
      </c>
      <c r="S291" s="35"/>
      <c r="T291" s="34"/>
      <c r="U291" s="34"/>
      <c r="V291" s="34"/>
      <c r="W291" s="34"/>
      <c r="X291" s="34"/>
      <c r="Y291" s="34"/>
      <c r="Z291" s="26"/>
      <c r="AA291" s="34"/>
      <c r="AB291" s="34"/>
      <c r="AC291" s="34"/>
    </row>
    <row r="292" spans="1:29" ht="30" x14ac:dyDescent="0.25">
      <c r="A292" s="34"/>
      <c r="B292" s="35"/>
      <c r="C292" s="34"/>
      <c r="D292" s="34"/>
      <c r="E292" s="35"/>
      <c r="F292" s="35"/>
      <c r="G292" s="35"/>
      <c r="H292" s="35"/>
      <c r="I292" s="13" t="s">
        <v>34</v>
      </c>
      <c r="J292" s="3">
        <f t="shared" si="221"/>
        <v>39679639.369999997</v>
      </c>
      <c r="K292" s="3">
        <v>0</v>
      </c>
      <c r="L292" s="3">
        <v>12758721.539999999</v>
      </c>
      <c r="M292" s="3">
        <v>11690112.300000001</v>
      </c>
      <c r="N292" s="3">
        <v>15230805.529999999</v>
      </c>
      <c r="O292" s="3">
        <v>0</v>
      </c>
      <c r="P292" s="3">
        <v>0</v>
      </c>
      <c r="Q292" s="3">
        <v>0</v>
      </c>
      <c r="R292" s="3">
        <v>0</v>
      </c>
      <c r="S292" s="35"/>
      <c r="T292" s="34"/>
      <c r="U292" s="34"/>
      <c r="V292" s="34"/>
      <c r="W292" s="34"/>
      <c r="X292" s="34"/>
      <c r="Y292" s="34"/>
      <c r="Z292" s="26"/>
      <c r="AA292" s="34"/>
      <c r="AB292" s="34"/>
      <c r="AC292" s="34"/>
    </row>
    <row r="293" spans="1:29" ht="30" x14ac:dyDescent="0.25">
      <c r="A293" s="34"/>
      <c r="B293" s="35"/>
      <c r="C293" s="34"/>
      <c r="D293" s="34"/>
      <c r="E293" s="35"/>
      <c r="F293" s="35"/>
      <c r="G293" s="35"/>
      <c r="H293" s="35"/>
      <c r="I293" s="13" t="s">
        <v>4</v>
      </c>
      <c r="J293" s="3">
        <f t="shared" si="221"/>
        <v>2229810.38</v>
      </c>
      <c r="K293" s="3">
        <v>0</v>
      </c>
      <c r="L293" s="3">
        <v>671511.66</v>
      </c>
      <c r="M293" s="3">
        <v>756677.38</v>
      </c>
      <c r="N293" s="3">
        <v>801621.34</v>
      </c>
      <c r="O293" s="3">
        <v>0</v>
      </c>
      <c r="P293" s="3">
        <v>0</v>
      </c>
      <c r="Q293" s="3">
        <v>0</v>
      </c>
      <c r="R293" s="3">
        <v>0</v>
      </c>
      <c r="S293" s="35"/>
      <c r="T293" s="34"/>
      <c r="U293" s="34"/>
      <c r="V293" s="34"/>
      <c r="W293" s="34"/>
      <c r="X293" s="34"/>
      <c r="Y293" s="34"/>
      <c r="Z293" s="27"/>
      <c r="AA293" s="34"/>
      <c r="AB293" s="34"/>
      <c r="AC293" s="34"/>
    </row>
    <row r="294" spans="1:29" x14ac:dyDescent="0.25">
      <c r="A294" s="34" t="s">
        <v>135</v>
      </c>
      <c r="B294" s="35" t="s">
        <v>136</v>
      </c>
      <c r="C294" s="34">
        <v>2021</v>
      </c>
      <c r="D294" s="34">
        <v>2025</v>
      </c>
      <c r="E294" s="35" t="s">
        <v>6</v>
      </c>
      <c r="F294" s="35" t="s">
        <v>5</v>
      </c>
      <c r="G294" s="35" t="s">
        <v>5</v>
      </c>
      <c r="H294" s="35" t="s">
        <v>5</v>
      </c>
      <c r="I294" s="14" t="s">
        <v>3</v>
      </c>
      <c r="J294" s="3">
        <f t="shared" ref="J294:J297" si="239">SUM(K294:R294)</f>
        <v>2820179.3800000004</v>
      </c>
      <c r="K294" s="3">
        <f>K295+K296+K297</f>
        <v>0</v>
      </c>
      <c r="L294" s="3">
        <f t="shared" ref="L294:R294" si="240">L295+L296+L297</f>
        <v>2820179.3800000004</v>
      </c>
      <c r="M294" s="3">
        <f t="shared" si="240"/>
        <v>0</v>
      </c>
      <c r="N294" s="3">
        <f t="shared" si="240"/>
        <v>0</v>
      </c>
      <c r="O294" s="3">
        <f t="shared" si="240"/>
        <v>0</v>
      </c>
      <c r="P294" s="3">
        <f t="shared" ref="P294" si="241">P295+P296+P297</f>
        <v>0</v>
      </c>
      <c r="Q294" s="3">
        <f t="shared" ref="Q294" si="242">Q295+Q296+Q297</f>
        <v>0</v>
      </c>
      <c r="R294" s="3">
        <f t="shared" si="240"/>
        <v>0</v>
      </c>
      <c r="S294" s="35" t="s">
        <v>137</v>
      </c>
      <c r="T294" s="34" t="s">
        <v>138</v>
      </c>
      <c r="U294" s="34">
        <v>1</v>
      </c>
      <c r="V294" s="34" t="s">
        <v>5</v>
      </c>
      <c r="W294" s="34">
        <v>1</v>
      </c>
      <c r="X294" s="34" t="s">
        <v>5</v>
      </c>
      <c r="Y294" s="34" t="s">
        <v>5</v>
      </c>
      <c r="Z294" s="34" t="s">
        <v>5</v>
      </c>
      <c r="AA294" s="34" t="s">
        <v>5</v>
      </c>
      <c r="AB294" s="34" t="s">
        <v>5</v>
      </c>
      <c r="AC294" s="34" t="s">
        <v>5</v>
      </c>
    </row>
    <row r="295" spans="1:29" ht="44.25" customHeight="1" x14ac:dyDescent="0.25">
      <c r="A295" s="34"/>
      <c r="B295" s="35"/>
      <c r="C295" s="34"/>
      <c r="D295" s="34"/>
      <c r="E295" s="35"/>
      <c r="F295" s="35"/>
      <c r="G295" s="35"/>
      <c r="H295" s="35"/>
      <c r="I295" s="14" t="s">
        <v>53</v>
      </c>
      <c r="J295" s="3">
        <f t="shared" si="239"/>
        <v>0</v>
      </c>
      <c r="K295" s="3">
        <v>0</v>
      </c>
      <c r="L295" s="3">
        <v>0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5"/>
      <c r="T295" s="34"/>
      <c r="U295" s="34"/>
      <c r="V295" s="34"/>
      <c r="W295" s="34"/>
      <c r="X295" s="34"/>
      <c r="Y295" s="34"/>
      <c r="Z295" s="34"/>
      <c r="AA295" s="34"/>
      <c r="AB295" s="34"/>
      <c r="AC295" s="34"/>
    </row>
    <row r="296" spans="1:29" ht="30" x14ac:dyDescent="0.25">
      <c r="A296" s="34"/>
      <c r="B296" s="35"/>
      <c r="C296" s="34"/>
      <c r="D296" s="34"/>
      <c r="E296" s="35"/>
      <c r="F296" s="35"/>
      <c r="G296" s="35"/>
      <c r="H296" s="35"/>
      <c r="I296" s="14" t="s">
        <v>34</v>
      </c>
      <c r="J296" s="3">
        <f t="shared" si="239"/>
        <v>2679170.41</v>
      </c>
      <c r="K296" s="3">
        <v>0</v>
      </c>
      <c r="L296" s="3">
        <v>2679170.41</v>
      </c>
      <c r="M296" s="3">
        <v>0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35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</row>
    <row r="297" spans="1:29" ht="80.25" customHeight="1" x14ac:dyDescent="0.25">
      <c r="A297" s="34"/>
      <c r="B297" s="35"/>
      <c r="C297" s="34"/>
      <c r="D297" s="34"/>
      <c r="E297" s="35"/>
      <c r="F297" s="35"/>
      <c r="G297" s="35"/>
      <c r="H297" s="35"/>
      <c r="I297" s="14" t="s">
        <v>4</v>
      </c>
      <c r="J297" s="3">
        <f t="shared" si="239"/>
        <v>141008.97</v>
      </c>
      <c r="K297" s="3">
        <v>0</v>
      </c>
      <c r="L297" s="3">
        <v>141008.97</v>
      </c>
      <c r="M297" s="3">
        <v>0</v>
      </c>
      <c r="N297" s="3">
        <v>0</v>
      </c>
      <c r="O297" s="3">
        <v>0</v>
      </c>
      <c r="P297" s="3">
        <v>0</v>
      </c>
      <c r="Q297" s="3">
        <v>0</v>
      </c>
      <c r="R297" s="3">
        <v>0</v>
      </c>
      <c r="S297" s="35"/>
      <c r="T297" s="34"/>
      <c r="U297" s="34"/>
      <c r="V297" s="34"/>
      <c r="W297" s="34"/>
      <c r="X297" s="34"/>
      <c r="Y297" s="34"/>
      <c r="Z297" s="34"/>
      <c r="AA297" s="34"/>
      <c r="AB297" s="34"/>
      <c r="AC297" s="34"/>
    </row>
    <row r="298" spans="1:29" x14ac:dyDescent="0.25">
      <c r="A298" s="34" t="s">
        <v>207</v>
      </c>
      <c r="B298" s="35" t="s">
        <v>231</v>
      </c>
      <c r="C298" s="34">
        <v>2021</v>
      </c>
      <c r="D298" s="34">
        <v>2025</v>
      </c>
      <c r="E298" s="35" t="s">
        <v>6</v>
      </c>
      <c r="F298" s="35" t="s">
        <v>5</v>
      </c>
      <c r="G298" s="35" t="s">
        <v>5</v>
      </c>
      <c r="H298" s="35" t="s">
        <v>5</v>
      </c>
      <c r="I298" s="14" t="s">
        <v>3</v>
      </c>
      <c r="J298" s="3">
        <f t="shared" ref="J298:J305" si="243">SUM(K298:R298)</f>
        <v>10238493.98</v>
      </c>
      <c r="K298" s="3">
        <f>K299+K300+K301</f>
        <v>0</v>
      </c>
      <c r="L298" s="3">
        <f t="shared" ref="L298:R298" si="244">L299+L300+L301</f>
        <v>2820179.3800000004</v>
      </c>
      <c r="M298" s="3">
        <f t="shared" si="244"/>
        <v>6375418.7999999998</v>
      </c>
      <c r="N298" s="3">
        <f t="shared" si="244"/>
        <v>922895.8</v>
      </c>
      <c r="O298" s="3">
        <f t="shared" si="244"/>
        <v>120000</v>
      </c>
      <c r="P298" s="3">
        <f t="shared" si="244"/>
        <v>0</v>
      </c>
      <c r="Q298" s="3">
        <f t="shared" si="244"/>
        <v>0</v>
      </c>
      <c r="R298" s="3">
        <f t="shared" si="244"/>
        <v>0</v>
      </c>
      <c r="S298" s="35" t="s">
        <v>209</v>
      </c>
      <c r="T298" s="34" t="s">
        <v>121</v>
      </c>
      <c r="U298" s="34" t="s">
        <v>5</v>
      </c>
      <c r="V298" s="34" t="s">
        <v>5</v>
      </c>
      <c r="W298" s="34" t="s">
        <v>5</v>
      </c>
      <c r="X298" s="34">
        <v>100</v>
      </c>
      <c r="Y298" s="34">
        <v>100</v>
      </c>
      <c r="Z298" s="34">
        <v>100</v>
      </c>
      <c r="AA298" s="34" t="s">
        <v>5</v>
      </c>
      <c r="AB298" s="34" t="s">
        <v>5</v>
      </c>
      <c r="AC298" s="34" t="s">
        <v>5</v>
      </c>
    </row>
    <row r="299" spans="1:29" ht="30" x14ac:dyDescent="0.25">
      <c r="A299" s="34"/>
      <c r="B299" s="35"/>
      <c r="C299" s="34"/>
      <c r="D299" s="34"/>
      <c r="E299" s="35"/>
      <c r="F299" s="35"/>
      <c r="G299" s="35"/>
      <c r="H299" s="35"/>
      <c r="I299" s="14" t="s">
        <v>53</v>
      </c>
      <c r="J299" s="3">
        <f t="shared" si="243"/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35"/>
      <c r="T299" s="34"/>
      <c r="U299" s="34"/>
      <c r="V299" s="34"/>
      <c r="W299" s="34"/>
      <c r="X299" s="34"/>
      <c r="Y299" s="34"/>
      <c r="Z299" s="34"/>
      <c r="AA299" s="34"/>
      <c r="AB299" s="34"/>
      <c r="AC299" s="34"/>
    </row>
    <row r="300" spans="1:29" ht="30" x14ac:dyDescent="0.25">
      <c r="A300" s="34"/>
      <c r="B300" s="35"/>
      <c r="C300" s="34"/>
      <c r="D300" s="34"/>
      <c r="E300" s="35"/>
      <c r="F300" s="35"/>
      <c r="G300" s="35"/>
      <c r="H300" s="35"/>
      <c r="I300" s="14" t="s">
        <v>34</v>
      </c>
      <c r="J300" s="3">
        <f t="shared" si="243"/>
        <v>9542188.8399999999</v>
      </c>
      <c r="K300" s="3">
        <v>0</v>
      </c>
      <c r="L300" s="3">
        <v>2679170.41</v>
      </c>
      <c r="M300" s="3">
        <v>5992893.6699999999</v>
      </c>
      <c r="N300" s="3">
        <v>870124.76</v>
      </c>
      <c r="O300" s="3">
        <v>0</v>
      </c>
      <c r="P300" s="3">
        <v>0</v>
      </c>
      <c r="Q300" s="3">
        <v>0</v>
      </c>
      <c r="R300" s="3">
        <v>0</v>
      </c>
      <c r="S300" s="35" t="s">
        <v>210</v>
      </c>
      <c r="T300" s="34" t="s">
        <v>138</v>
      </c>
      <c r="U300" s="34" t="s">
        <v>5</v>
      </c>
      <c r="V300" s="34" t="s">
        <v>5</v>
      </c>
      <c r="W300" s="34" t="s">
        <v>5</v>
      </c>
      <c r="X300" s="34">
        <v>69</v>
      </c>
      <c r="Y300" s="34">
        <v>10</v>
      </c>
      <c r="Z300" s="34">
        <v>20</v>
      </c>
      <c r="AA300" s="34" t="s">
        <v>5</v>
      </c>
      <c r="AB300" s="34" t="s">
        <v>5</v>
      </c>
      <c r="AC300" s="34" t="s">
        <v>5</v>
      </c>
    </row>
    <row r="301" spans="1:29" ht="30" x14ac:dyDescent="0.25">
      <c r="A301" s="34"/>
      <c r="B301" s="35"/>
      <c r="C301" s="34"/>
      <c r="D301" s="34"/>
      <c r="E301" s="35"/>
      <c r="F301" s="35"/>
      <c r="G301" s="35"/>
      <c r="H301" s="35"/>
      <c r="I301" s="14" t="s">
        <v>4</v>
      </c>
      <c r="J301" s="3">
        <f t="shared" si="243"/>
        <v>696305.14</v>
      </c>
      <c r="K301" s="3">
        <v>0</v>
      </c>
      <c r="L301" s="3">
        <v>141008.97</v>
      </c>
      <c r="M301" s="3">
        <v>382525.13</v>
      </c>
      <c r="N301" s="3">
        <v>52771.040000000001</v>
      </c>
      <c r="O301" s="3">
        <v>120000</v>
      </c>
      <c r="P301" s="3">
        <v>0</v>
      </c>
      <c r="Q301" s="3">
        <v>0</v>
      </c>
      <c r="R301" s="3">
        <v>0</v>
      </c>
      <c r="S301" s="35"/>
      <c r="T301" s="34"/>
      <c r="U301" s="34"/>
      <c r="V301" s="34"/>
      <c r="W301" s="34"/>
      <c r="X301" s="34"/>
      <c r="Y301" s="34"/>
      <c r="Z301" s="34"/>
      <c r="AA301" s="34"/>
      <c r="AB301" s="34"/>
      <c r="AC301" s="34"/>
    </row>
    <row r="302" spans="1:29" x14ac:dyDescent="0.25">
      <c r="A302" s="34" t="s">
        <v>252</v>
      </c>
      <c r="B302" s="35" t="s">
        <v>254</v>
      </c>
      <c r="C302" s="34">
        <v>2021</v>
      </c>
      <c r="D302" s="34">
        <v>2025</v>
      </c>
      <c r="E302" s="35" t="s">
        <v>6</v>
      </c>
      <c r="F302" s="35" t="s">
        <v>5</v>
      </c>
      <c r="G302" s="35" t="s">
        <v>5</v>
      </c>
      <c r="H302" s="35" t="s">
        <v>5</v>
      </c>
      <c r="I302" s="14" t="s">
        <v>3</v>
      </c>
      <c r="J302" s="3">
        <f t="shared" si="243"/>
        <v>12695681.439999999</v>
      </c>
      <c r="K302" s="3">
        <f>K303+K304+K305</f>
        <v>0</v>
      </c>
      <c r="L302" s="3">
        <f t="shared" ref="L302:R302" si="245">L303+L304+L305</f>
        <v>0</v>
      </c>
      <c r="M302" s="3">
        <f t="shared" si="245"/>
        <v>0</v>
      </c>
      <c r="N302" s="3">
        <f t="shared" si="245"/>
        <v>12695681.439999999</v>
      </c>
      <c r="O302" s="3">
        <f t="shared" si="245"/>
        <v>0</v>
      </c>
      <c r="P302" s="3">
        <f t="shared" si="245"/>
        <v>0</v>
      </c>
      <c r="Q302" s="3">
        <f t="shared" si="245"/>
        <v>0</v>
      </c>
      <c r="R302" s="3">
        <f t="shared" si="245"/>
        <v>0</v>
      </c>
      <c r="S302" s="35" t="s">
        <v>5</v>
      </c>
      <c r="T302" s="35" t="s">
        <v>5</v>
      </c>
      <c r="U302" s="35" t="s">
        <v>5</v>
      </c>
      <c r="V302" s="35" t="s">
        <v>5</v>
      </c>
      <c r="W302" s="35" t="s">
        <v>5</v>
      </c>
      <c r="X302" s="35" t="s">
        <v>5</v>
      </c>
      <c r="Y302" s="35" t="s">
        <v>5</v>
      </c>
      <c r="Z302" s="35" t="s">
        <v>5</v>
      </c>
      <c r="AA302" s="35" t="s">
        <v>5</v>
      </c>
      <c r="AB302" s="35" t="s">
        <v>5</v>
      </c>
      <c r="AC302" s="35" t="s">
        <v>5</v>
      </c>
    </row>
    <row r="303" spans="1:29" ht="30" x14ac:dyDescent="0.25">
      <c r="A303" s="34"/>
      <c r="B303" s="35"/>
      <c r="C303" s="34"/>
      <c r="D303" s="34"/>
      <c r="E303" s="35"/>
      <c r="F303" s="35"/>
      <c r="G303" s="35"/>
      <c r="H303" s="35"/>
      <c r="I303" s="14" t="s">
        <v>53</v>
      </c>
      <c r="J303" s="3">
        <f t="shared" si="243"/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</row>
    <row r="304" spans="1:29" ht="30" x14ac:dyDescent="0.25">
      <c r="A304" s="34"/>
      <c r="B304" s="35"/>
      <c r="C304" s="34"/>
      <c r="D304" s="34"/>
      <c r="E304" s="35"/>
      <c r="F304" s="35"/>
      <c r="G304" s="35"/>
      <c r="H304" s="35"/>
      <c r="I304" s="14" t="s">
        <v>34</v>
      </c>
      <c r="J304" s="3">
        <f t="shared" si="243"/>
        <v>0</v>
      </c>
      <c r="K304" s="3">
        <v>0</v>
      </c>
      <c r="L304" s="3">
        <v>0</v>
      </c>
      <c r="M304" s="3">
        <v>0</v>
      </c>
      <c r="N304" s="3">
        <v>0</v>
      </c>
      <c r="O304" s="3">
        <v>0</v>
      </c>
      <c r="P304" s="3">
        <v>0</v>
      </c>
      <c r="Q304" s="3">
        <v>0</v>
      </c>
      <c r="R304" s="3">
        <v>0</v>
      </c>
      <c r="S304" s="35" t="s">
        <v>5</v>
      </c>
      <c r="T304" s="35" t="s">
        <v>5</v>
      </c>
      <c r="U304" s="35" t="s">
        <v>5</v>
      </c>
      <c r="V304" s="35" t="s">
        <v>5</v>
      </c>
      <c r="W304" s="35" t="s">
        <v>5</v>
      </c>
      <c r="X304" s="35" t="s">
        <v>5</v>
      </c>
      <c r="Y304" s="35" t="s">
        <v>5</v>
      </c>
      <c r="Z304" s="35" t="s">
        <v>5</v>
      </c>
      <c r="AA304" s="35" t="s">
        <v>5</v>
      </c>
      <c r="AB304" s="35" t="s">
        <v>5</v>
      </c>
      <c r="AC304" s="35" t="s">
        <v>5</v>
      </c>
    </row>
    <row r="305" spans="1:29" ht="30" x14ac:dyDescent="0.25">
      <c r="A305" s="34"/>
      <c r="B305" s="35"/>
      <c r="C305" s="34"/>
      <c r="D305" s="34"/>
      <c r="E305" s="35"/>
      <c r="F305" s="35"/>
      <c r="G305" s="35"/>
      <c r="H305" s="35"/>
      <c r="I305" s="14" t="s">
        <v>4</v>
      </c>
      <c r="J305" s="3">
        <f t="shared" si="243"/>
        <v>12695681.439999999</v>
      </c>
      <c r="K305" s="3">
        <v>0</v>
      </c>
      <c r="L305" s="3">
        <v>0</v>
      </c>
      <c r="M305" s="3">
        <v>0</v>
      </c>
      <c r="N305" s="3">
        <v>12695681.439999999</v>
      </c>
      <c r="O305" s="3">
        <v>0</v>
      </c>
      <c r="P305" s="3">
        <v>0</v>
      </c>
      <c r="Q305" s="3">
        <v>0</v>
      </c>
      <c r="R305" s="3">
        <v>0</v>
      </c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</row>
    <row r="306" spans="1:29" x14ac:dyDescent="0.25">
      <c r="A306" s="34" t="s">
        <v>253</v>
      </c>
      <c r="B306" s="35" t="s">
        <v>255</v>
      </c>
      <c r="C306" s="34">
        <v>2021</v>
      </c>
      <c r="D306" s="34">
        <v>2025</v>
      </c>
      <c r="E306" s="35" t="s">
        <v>6</v>
      </c>
      <c r="F306" s="35" t="s">
        <v>5</v>
      </c>
      <c r="G306" s="35" t="s">
        <v>5</v>
      </c>
      <c r="H306" s="35" t="s">
        <v>5</v>
      </c>
      <c r="I306" s="14" t="s">
        <v>3</v>
      </c>
      <c r="J306" s="3">
        <f t="shared" ref="J306:J309" si="246">SUM(K306:R306)</f>
        <v>718000</v>
      </c>
      <c r="K306" s="3">
        <f>K307+K308+K309</f>
        <v>0</v>
      </c>
      <c r="L306" s="3">
        <f t="shared" ref="L306:R306" si="247">L307+L308+L309</f>
        <v>0</v>
      </c>
      <c r="M306" s="3">
        <f t="shared" si="247"/>
        <v>0</v>
      </c>
      <c r="N306" s="3">
        <f t="shared" si="247"/>
        <v>718000</v>
      </c>
      <c r="O306" s="3">
        <f t="shared" si="247"/>
        <v>0</v>
      </c>
      <c r="P306" s="3">
        <f t="shared" si="247"/>
        <v>0</v>
      </c>
      <c r="Q306" s="3">
        <f t="shared" si="247"/>
        <v>0</v>
      </c>
      <c r="R306" s="3">
        <f t="shared" si="247"/>
        <v>0</v>
      </c>
      <c r="S306" s="35" t="s">
        <v>5</v>
      </c>
      <c r="T306" s="35" t="s">
        <v>5</v>
      </c>
      <c r="U306" s="35" t="s">
        <v>5</v>
      </c>
      <c r="V306" s="35" t="s">
        <v>5</v>
      </c>
      <c r="W306" s="35" t="s">
        <v>5</v>
      </c>
      <c r="X306" s="35" t="s">
        <v>5</v>
      </c>
      <c r="Y306" s="35" t="s">
        <v>5</v>
      </c>
      <c r="Z306" s="35" t="s">
        <v>5</v>
      </c>
      <c r="AA306" s="35" t="s">
        <v>5</v>
      </c>
      <c r="AB306" s="35" t="s">
        <v>5</v>
      </c>
      <c r="AC306" s="35" t="s">
        <v>5</v>
      </c>
    </row>
    <row r="307" spans="1:29" ht="30" x14ac:dyDescent="0.25">
      <c r="A307" s="34"/>
      <c r="B307" s="35"/>
      <c r="C307" s="34"/>
      <c r="D307" s="34"/>
      <c r="E307" s="35"/>
      <c r="F307" s="35"/>
      <c r="G307" s="35"/>
      <c r="H307" s="35"/>
      <c r="I307" s="14" t="s">
        <v>53</v>
      </c>
      <c r="J307" s="3">
        <f t="shared" si="246"/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</row>
    <row r="308" spans="1:29" ht="30" x14ac:dyDescent="0.25">
      <c r="A308" s="34"/>
      <c r="B308" s="35"/>
      <c r="C308" s="34"/>
      <c r="D308" s="34"/>
      <c r="E308" s="35"/>
      <c r="F308" s="35"/>
      <c r="G308" s="35"/>
      <c r="H308" s="35"/>
      <c r="I308" s="14" t="s">
        <v>34</v>
      </c>
      <c r="J308" s="3">
        <f t="shared" si="246"/>
        <v>0</v>
      </c>
      <c r="K308" s="3">
        <v>0</v>
      </c>
      <c r="L308" s="3">
        <v>0</v>
      </c>
      <c r="M308" s="3">
        <v>0</v>
      </c>
      <c r="N308" s="3">
        <v>0</v>
      </c>
      <c r="O308" s="3">
        <v>0</v>
      </c>
      <c r="P308" s="3">
        <v>0</v>
      </c>
      <c r="Q308" s="3">
        <v>0</v>
      </c>
      <c r="R308" s="3">
        <v>0</v>
      </c>
      <c r="S308" s="35" t="s">
        <v>5</v>
      </c>
      <c r="T308" s="35" t="s">
        <v>5</v>
      </c>
      <c r="U308" s="35" t="s">
        <v>5</v>
      </c>
      <c r="V308" s="35" t="s">
        <v>5</v>
      </c>
      <c r="W308" s="35" t="s">
        <v>5</v>
      </c>
      <c r="X308" s="35" t="s">
        <v>5</v>
      </c>
      <c r="Y308" s="35" t="s">
        <v>5</v>
      </c>
      <c r="Z308" s="35" t="s">
        <v>5</v>
      </c>
      <c r="AA308" s="35" t="s">
        <v>5</v>
      </c>
      <c r="AB308" s="35" t="s">
        <v>5</v>
      </c>
      <c r="AC308" s="35" t="s">
        <v>5</v>
      </c>
    </row>
    <row r="309" spans="1:29" ht="30" x14ac:dyDescent="0.25">
      <c r="A309" s="34"/>
      <c r="B309" s="35"/>
      <c r="C309" s="34"/>
      <c r="D309" s="34"/>
      <c r="E309" s="35"/>
      <c r="F309" s="35"/>
      <c r="G309" s="35"/>
      <c r="H309" s="35"/>
      <c r="I309" s="14" t="s">
        <v>4</v>
      </c>
      <c r="J309" s="3">
        <f t="shared" si="246"/>
        <v>718000</v>
      </c>
      <c r="K309" s="3">
        <v>0</v>
      </c>
      <c r="L309" s="3">
        <v>0</v>
      </c>
      <c r="M309" s="3">
        <v>0</v>
      </c>
      <c r="N309" s="3">
        <v>718000</v>
      </c>
      <c r="O309" s="3">
        <v>0</v>
      </c>
      <c r="P309" s="3">
        <v>0</v>
      </c>
      <c r="Q309" s="3">
        <v>0</v>
      </c>
      <c r="R309" s="3">
        <v>0</v>
      </c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</row>
    <row r="310" spans="1:29" x14ac:dyDescent="0.25">
      <c r="A310" s="34" t="s">
        <v>257</v>
      </c>
      <c r="B310" s="35" t="s">
        <v>258</v>
      </c>
      <c r="C310" s="34">
        <v>2021</v>
      </c>
      <c r="D310" s="34">
        <v>2025</v>
      </c>
      <c r="E310" s="35" t="s">
        <v>6</v>
      </c>
      <c r="F310" s="35" t="s">
        <v>5</v>
      </c>
      <c r="G310" s="35" t="s">
        <v>5</v>
      </c>
      <c r="H310" s="35" t="s">
        <v>5</v>
      </c>
      <c r="I310" s="14" t="s">
        <v>3</v>
      </c>
      <c r="J310" s="3">
        <f t="shared" si="221"/>
        <v>2000000</v>
      </c>
      <c r="K310" s="3">
        <f>K311+K312+K313</f>
        <v>0</v>
      </c>
      <c r="L310" s="3">
        <f t="shared" ref="L310:R310" si="248">L311+L312+L313</f>
        <v>0</v>
      </c>
      <c r="M310" s="3">
        <f t="shared" si="248"/>
        <v>0</v>
      </c>
      <c r="N310" s="3">
        <f t="shared" si="248"/>
        <v>0</v>
      </c>
      <c r="O310" s="3">
        <f t="shared" si="248"/>
        <v>2000000</v>
      </c>
      <c r="P310" s="3">
        <f t="shared" ref="P310" si="249">P311+P312+P313</f>
        <v>0</v>
      </c>
      <c r="Q310" s="3">
        <f t="shared" ref="Q310" si="250">Q311+Q312+Q313</f>
        <v>0</v>
      </c>
      <c r="R310" s="3">
        <f t="shared" si="248"/>
        <v>0</v>
      </c>
      <c r="S310" s="35" t="s">
        <v>259</v>
      </c>
      <c r="T310" s="35" t="s">
        <v>138</v>
      </c>
      <c r="U310" s="35">
        <v>13</v>
      </c>
      <c r="V310" s="35" t="s">
        <v>5</v>
      </c>
      <c r="W310" s="35" t="s">
        <v>5</v>
      </c>
      <c r="X310" s="35" t="s">
        <v>5</v>
      </c>
      <c r="Y310" s="35" t="s">
        <v>5</v>
      </c>
      <c r="Z310" s="35">
        <v>13</v>
      </c>
      <c r="AA310" s="35" t="s">
        <v>5</v>
      </c>
      <c r="AB310" s="35" t="s">
        <v>5</v>
      </c>
      <c r="AC310" s="35" t="s">
        <v>5</v>
      </c>
    </row>
    <row r="311" spans="1:29" ht="30" x14ac:dyDescent="0.25">
      <c r="A311" s="34"/>
      <c r="B311" s="35"/>
      <c r="C311" s="34"/>
      <c r="D311" s="34"/>
      <c r="E311" s="35"/>
      <c r="F311" s="35"/>
      <c r="G311" s="35"/>
      <c r="H311" s="35"/>
      <c r="I311" s="14" t="s">
        <v>53</v>
      </c>
      <c r="J311" s="3">
        <f t="shared" si="221"/>
        <v>0</v>
      </c>
      <c r="K311" s="3">
        <v>0</v>
      </c>
      <c r="L311" s="3">
        <v>0</v>
      </c>
      <c r="M311" s="3">
        <v>0</v>
      </c>
      <c r="N311" s="3">
        <v>0</v>
      </c>
      <c r="O311" s="3">
        <v>0</v>
      </c>
      <c r="P311" s="3">
        <v>0</v>
      </c>
      <c r="Q311" s="3">
        <v>0</v>
      </c>
      <c r="R311" s="3">
        <v>0</v>
      </c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</row>
    <row r="312" spans="1:29" ht="30" x14ac:dyDescent="0.25">
      <c r="A312" s="34"/>
      <c r="B312" s="35"/>
      <c r="C312" s="34"/>
      <c r="D312" s="34"/>
      <c r="E312" s="35"/>
      <c r="F312" s="35"/>
      <c r="G312" s="35"/>
      <c r="H312" s="35"/>
      <c r="I312" s="14" t="s">
        <v>34</v>
      </c>
      <c r="J312" s="3">
        <f t="shared" si="221"/>
        <v>0</v>
      </c>
      <c r="K312" s="3">
        <v>0</v>
      </c>
      <c r="L312" s="3">
        <v>0</v>
      </c>
      <c r="M312" s="3">
        <v>0</v>
      </c>
      <c r="N312" s="3">
        <v>0</v>
      </c>
      <c r="O312" s="3">
        <v>0</v>
      </c>
      <c r="P312" s="3">
        <v>0</v>
      </c>
      <c r="Q312" s="3">
        <v>0</v>
      </c>
      <c r="R312" s="3">
        <v>0</v>
      </c>
      <c r="S312" s="35" t="s">
        <v>5</v>
      </c>
      <c r="T312" s="35" t="s">
        <v>5</v>
      </c>
      <c r="U312" s="35" t="s">
        <v>5</v>
      </c>
      <c r="V312" s="35" t="s">
        <v>5</v>
      </c>
      <c r="W312" s="35" t="s">
        <v>5</v>
      </c>
      <c r="X312" s="35" t="s">
        <v>5</v>
      </c>
      <c r="Y312" s="35" t="s">
        <v>5</v>
      </c>
      <c r="Z312" s="35" t="s">
        <v>5</v>
      </c>
      <c r="AA312" s="35" t="s">
        <v>5</v>
      </c>
      <c r="AB312" s="35" t="s">
        <v>5</v>
      </c>
      <c r="AC312" s="35" t="s">
        <v>5</v>
      </c>
    </row>
    <row r="313" spans="1:29" ht="30" x14ac:dyDescent="0.25">
      <c r="A313" s="34"/>
      <c r="B313" s="35"/>
      <c r="C313" s="34"/>
      <c r="D313" s="34"/>
      <c r="E313" s="35"/>
      <c r="F313" s="35"/>
      <c r="G313" s="35"/>
      <c r="H313" s="35"/>
      <c r="I313" s="14" t="s">
        <v>4</v>
      </c>
      <c r="J313" s="3">
        <f t="shared" si="221"/>
        <v>2000000</v>
      </c>
      <c r="K313" s="3">
        <v>0</v>
      </c>
      <c r="L313" s="3">
        <v>0</v>
      </c>
      <c r="M313" s="3">
        <v>0</v>
      </c>
      <c r="N313" s="3">
        <v>0</v>
      </c>
      <c r="O313" s="3">
        <v>2000000</v>
      </c>
      <c r="P313" s="3">
        <v>0</v>
      </c>
      <c r="Q313" s="3">
        <v>0</v>
      </c>
      <c r="R313" s="3">
        <v>0</v>
      </c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</row>
    <row r="314" spans="1:29" x14ac:dyDescent="0.25">
      <c r="A314" s="49" t="s">
        <v>115</v>
      </c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  <c r="AC314" s="51"/>
    </row>
    <row r="315" spans="1:29" x14ac:dyDescent="0.25">
      <c r="A315" s="25" t="s">
        <v>119</v>
      </c>
      <c r="B315" s="28" t="s">
        <v>116</v>
      </c>
      <c r="C315" s="25">
        <v>2020</v>
      </c>
      <c r="D315" s="25">
        <v>2025</v>
      </c>
      <c r="E315" s="28" t="s">
        <v>6</v>
      </c>
      <c r="F315" s="28"/>
      <c r="G315" s="28"/>
      <c r="H315" s="28"/>
      <c r="I315" s="14" t="s">
        <v>3</v>
      </c>
      <c r="J315" s="3">
        <f>SUM(K315:R315)</f>
        <v>5041444.7</v>
      </c>
      <c r="K315" s="3">
        <f>K316+K317+K318</f>
        <v>5041444.7</v>
      </c>
      <c r="L315" s="3">
        <f t="shared" ref="L315:R315" si="251">L316+L317+L318</f>
        <v>0</v>
      </c>
      <c r="M315" s="3">
        <f t="shared" si="251"/>
        <v>0</v>
      </c>
      <c r="N315" s="3">
        <f t="shared" si="251"/>
        <v>0</v>
      </c>
      <c r="O315" s="3">
        <f t="shared" si="251"/>
        <v>0</v>
      </c>
      <c r="P315" s="3">
        <f t="shared" ref="P315" si="252">P316+P317+P318</f>
        <v>0</v>
      </c>
      <c r="Q315" s="3">
        <f t="shared" ref="Q315" si="253">Q316+Q317+Q318</f>
        <v>0</v>
      </c>
      <c r="R315" s="3">
        <f t="shared" si="251"/>
        <v>0</v>
      </c>
      <c r="S315" s="28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</row>
    <row r="316" spans="1:29" ht="30" x14ac:dyDescent="0.25">
      <c r="A316" s="26"/>
      <c r="B316" s="29"/>
      <c r="C316" s="26"/>
      <c r="D316" s="26"/>
      <c r="E316" s="29"/>
      <c r="F316" s="29"/>
      <c r="G316" s="29"/>
      <c r="H316" s="29"/>
      <c r="I316" s="14" t="s">
        <v>53</v>
      </c>
      <c r="J316" s="3">
        <f t="shared" ref="J316:J322" si="254">SUM(K316:R316)</f>
        <v>0</v>
      </c>
      <c r="K316" s="3">
        <f>K320</f>
        <v>0</v>
      </c>
      <c r="L316" s="3">
        <f t="shared" ref="L316:R316" si="255">L320</f>
        <v>0</v>
      </c>
      <c r="M316" s="3">
        <f t="shared" si="255"/>
        <v>0</v>
      </c>
      <c r="N316" s="3">
        <f t="shared" si="255"/>
        <v>0</v>
      </c>
      <c r="O316" s="3">
        <f t="shared" si="255"/>
        <v>0</v>
      </c>
      <c r="P316" s="3">
        <f t="shared" ref="P316" si="256">P320</f>
        <v>0</v>
      </c>
      <c r="Q316" s="3">
        <f t="shared" ref="Q316" si="257">Q320</f>
        <v>0</v>
      </c>
      <c r="R316" s="3">
        <f t="shared" si="255"/>
        <v>0</v>
      </c>
      <c r="S316" s="29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</row>
    <row r="317" spans="1:29" ht="30" x14ac:dyDescent="0.25">
      <c r="A317" s="26"/>
      <c r="B317" s="29"/>
      <c r="C317" s="26"/>
      <c r="D317" s="26"/>
      <c r="E317" s="29"/>
      <c r="F317" s="29"/>
      <c r="G317" s="29"/>
      <c r="H317" s="29"/>
      <c r="I317" s="14" t="s">
        <v>34</v>
      </c>
      <c r="J317" s="3">
        <f t="shared" si="254"/>
        <v>4759772.6900000004</v>
      </c>
      <c r="K317" s="3">
        <f>K321</f>
        <v>4759772.6900000004</v>
      </c>
      <c r="L317" s="3">
        <f t="shared" ref="L317:R317" si="258">L321</f>
        <v>0</v>
      </c>
      <c r="M317" s="3">
        <f t="shared" si="258"/>
        <v>0</v>
      </c>
      <c r="N317" s="3">
        <f t="shared" si="258"/>
        <v>0</v>
      </c>
      <c r="O317" s="3">
        <f t="shared" si="258"/>
        <v>0</v>
      </c>
      <c r="P317" s="3">
        <f t="shared" ref="P317" si="259">P321</f>
        <v>0</v>
      </c>
      <c r="Q317" s="3">
        <f t="shared" ref="Q317" si="260">Q321</f>
        <v>0</v>
      </c>
      <c r="R317" s="3">
        <f t="shared" si="258"/>
        <v>0</v>
      </c>
      <c r="S317" s="29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</row>
    <row r="318" spans="1:29" ht="30" x14ac:dyDescent="0.25">
      <c r="A318" s="27"/>
      <c r="B318" s="30"/>
      <c r="C318" s="27"/>
      <c r="D318" s="27"/>
      <c r="E318" s="30"/>
      <c r="F318" s="30"/>
      <c r="G318" s="30"/>
      <c r="H318" s="30"/>
      <c r="I318" s="14" t="s">
        <v>4</v>
      </c>
      <c r="J318" s="3">
        <f t="shared" si="254"/>
        <v>281672.01</v>
      </c>
      <c r="K318" s="3">
        <f>K322</f>
        <v>281672.01</v>
      </c>
      <c r="L318" s="3">
        <f t="shared" ref="L318:R318" si="261">L322</f>
        <v>0</v>
      </c>
      <c r="M318" s="3">
        <f t="shared" si="261"/>
        <v>0</v>
      </c>
      <c r="N318" s="3">
        <f t="shared" si="261"/>
        <v>0</v>
      </c>
      <c r="O318" s="3">
        <f t="shared" si="261"/>
        <v>0</v>
      </c>
      <c r="P318" s="3">
        <f t="shared" ref="P318" si="262">P322</f>
        <v>0</v>
      </c>
      <c r="Q318" s="3">
        <f t="shared" ref="Q318" si="263">Q322</f>
        <v>0</v>
      </c>
      <c r="R318" s="3">
        <f t="shared" si="261"/>
        <v>0</v>
      </c>
      <c r="S318" s="30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</row>
    <row r="319" spans="1:29" x14ac:dyDescent="0.25">
      <c r="A319" s="25" t="s">
        <v>118</v>
      </c>
      <c r="B319" s="28" t="s">
        <v>117</v>
      </c>
      <c r="C319" s="25">
        <v>2020</v>
      </c>
      <c r="D319" s="25">
        <v>2025</v>
      </c>
      <c r="E319" s="28" t="s">
        <v>6</v>
      </c>
      <c r="F319" s="28"/>
      <c r="G319" s="28"/>
      <c r="H319" s="28"/>
      <c r="I319" s="14" t="s">
        <v>3</v>
      </c>
      <c r="J319" s="3">
        <f t="shared" si="254"/>
        <v>5041444.7</v>
      </c>
      <c r="K319" s="3">
        <f>K320+K321+K322</f>
        <v>5041444.7</v>
      </c>
      <c r="L319" s="3">
        <f t="shared" ref="L319:R319" si="264">L320+L321+L322</f>
        <v>0</v>
      </c>
      <c r="M319" s="3">
        <f t="shared" si="264"/>
        <v>0</v>
      </c>
      <c r="N319" s="3">
        <f t="shared" si="264"/>
        <v>0</v>
      </c>
      <c r="O319" s="3">
        <f t="shared" si="264"/>
        <v>0</v>
      </c>
      <c r="P319" s="3">
        <f t="shared" ref="P319" si="265">P320+P321+P322</f>
        <v>0</v>
      </c>
      <c r="Q319" s="3">
        <f t="shared" ref="Q319" si="266">Q320+Q321+Q322</f>
        <v>0</v>
      </c>
      <c r="R319" s="3">
        <f t="shared" si="264"/>
        <v>0</v>
      </c>
      <c r="S319" s="28" t="s">
        <v>120</v>
      </c>
      <c r="T319" s="25" t="s">
        <v>121</v>
      </c>
      <c r="U319" s="25" t="s">
        <v>5</v>
      </c>
      <c r="V319" s="25">
        <v>100</v>
      </c>
      <c r="W319" s="25" t="s">
        <v>5</v>
      </c>
      <c r="X319" s="25" t="s">
        <v>5</v>
      </c>
      <c r="Y319" s="25" t="s">
        <v>5</v>
      </c>
      <c r="Z319" s="25" t="s">
        <v>5</v>
      </c>
      <c r="AA319" s="25" t="s">
        <v>5</v>
      </c>
      <c r="AB319" s="25" t="s">
        <v>5</v>
      </c>
      <c r="AC319" s="25" t="s">
        <v>5</v>
      </c>
    </row>
    <row r="320" spans="1:29" ht="30" x14ac:dyDescent="0.25">
      <c r="A320" s="26"/>
      <c r="B320" s="29"/>
      <c r="C320" s="26"/>
      <c r="D320" s="26"/>
      <c r="E320" s="29"/>
      <c r="F320" s="29"/>
      <c r="G320" s="29"/>
      <c r="H320" s="29"/>
      <c r="I320" s="14" t="s">
        <v>53</v>
      </c>
      <c r="J320" s="3">
        <f t="shared" si="254"/>
        <v>0</v>
      </c>
      <c r="K320" s="3">
        <v>0</v>
      </c>
      <c r="L320" s="3">
        <v>0</v>
      </c>
      <c r="M320" s="3">
        <v>0</v>
      </c>
      <c r="N320" s="3">
        <v>0</v>
      </c>
      <c r="O320" s="3">
        <v>0</v>
      </c>
      <c r="P320" s="3">
        <v>0</v>
      </c>
      <c r="Q320" s="3">
        <v>0</v>
      </c>
      <c r="R320" s="3">
        <v>0</v>
      </c>
      <c r="S320" s="29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</row>
    <row r="321" spans="1:29" ht="30" x14ac:dyDescent="0.25">
      <c r="A321" s="26"/>
      <c r="B321" s="29"/>
      <c r="C321" s="26"/>
      <c r="D321" s="26"/>
      <c r="E321" s="29"/>
      <c r="F321" s="29"/>
      <c r="G321" s="29"/>
      <c r="H321" s="29"/>
      <c r="I321" s="14" t="s">
        <v>34</v>
      </c>
      <c r="J321" s="3">
        <f t="shared" si="254"/>
        <v>4759772.6900000004</v>
      </c>
      <c r="K321" s="3">
        <v>4759772.6900000004</v>
      </c>
      <c r="L321" s="3">
        <v>0</v>
      </c>
      <c r="M321" s="3">
        <v>0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29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</row>
    <row r="322" spans="1:29" ht="30" x14ac:dyDescent="0.25">
      <c r="A322" s="27"/>
      <c r="B322" s="30"/>
      <c r="C322" s="27"/>
      <c r="D322" s="27"/>
      <c r="E322" s="30"/>
      <c r="F322" s="30"/>
      <c r="G322" s="30"/>
      <c r="H322" s="30"/>
      <c r="I322" s="14" t="s">
        <v>4</v>
      </c>
      <c r="J322" s="3">
        <f t="shared" si="254"/>
        <v>281672.01</v>
      </c>
      <c r="K322" s="3">
        <v>281672.01</v>
      </c>
      <c r="L322" s="3">
        <v>0</v>
      </c>
      <c r="M322" s="3">
        <v>0</v>
      </c>
      <c r="N322" s="3">
        <v>0</v>
      </c>
      <c r="O322" s="3">
        <v>0</v>
      </c>
      <c r="P322" s="3">
        <v>0</v>
      </c>
      <c r="Q322" s="3">
        <v>0</v>
      </c>
      <c r="R322" s="3">
        <v>0</v>
      </c>
      <c r="S322" s="30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</row>
    <row r="323" spans="1:29" x14ac:dyDescent="0.25">
      <c r="A323" s="37" t="s">
        <v>123</v>
      </c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  <c r="AA323" s="37"/>
      <c r="AB323" s="37"/>
      <c r="AC323" s="37"/>
    </row>
    <row r="324" spans="1:29" x14ac:dyDescent="0.25">
      <c r="A324" s="25" t="s">
        <v>125</v>
      </c>
      <c r="B324" s="28" t="s">
        <v>124</v>
      </c>
      <c r="C324" s="25">
        <v>2020</v>
      </c>
      <c r="D324" s="25">
        <v>2025</v>
      </c>
      <c r="E324" s="28" t="s">
        <v>5</v>
      </c>
      <c r="F324" s="28" t="s">
        <v>5</v>
      </c>
      <c r="G324" s="28" t="s">
        <v>5</v>
      </c>
      <c r="H324" s="28" t="s">
        <v>5</v>
      </c>
      <c r="I324" s="14" t="s">
        <v>3</v>
      </c>
      <c r="J324" s="3">
        <f>SUM(K324:R324)</f>
        <v>101510788.06</v>
      </c>
      <c r="K324" s="3">
        <f>K325+K326+K327</f>
        <v>18833538.07</v>
      </c>
      <c r="L324" s="3">
        <f t="shared" ref="L324:R324" si="267">L325+L326+L327</f>
        <v>82677249.99000001</v>
      </c>
      <c r="M324" s="3">
        <f t="shared" si="267"/>
        <v>0</v>
      </c>
      <c r="N324" s="3">
        <f t="shared" si="267"/>
        <v>0</v>
      </c>
      <c r="O324" s="3">
        <f t="shared" si="267"/>
        <v>0</v>
      </c>
      <c r="P324" s="3">
        <f t="shared" si="267"/>
        <v>0</v>
      </c>
      <c r="Q324" s="3">
        <f t="shared" si="267"/>
        <v>0</v>
      </c>
      <c r="R324" s="3">
        <f t="shared" si="267"/>
        <v>0</v>
      </c>
      <c r="S324" s="28" t="s">
        <v>5</v>
      </c>
      <c r="T324" s="25" t="s">
        <v>5</v>
      </c>
      <c r="U324" s="25" t="s">
        <v>5</v>
      </c>
      <c r="V324" s="25" t="s">
        <v>5</v>
      </c>
      <c r="W324" s="25" t="s">
        <v>5</v>
      </c>
      <c r="X324" s="25" t="s">
        <v>5</v>
      </c>
      <c r="Y324" s="25" t="s">
        <v>5</v>
      </c>
      <c r="Z324" s="25" t="s">
        <v>5</v>
      </c>
      <c r="AA324" s="25" t="s">
        <v>5</v>
      </c>
      <c r="AB324" s="25" t="s">
        <v>5</v>
      </c>
      <c r="AC324" s="25" t="s">
        <v>5</v>
      </c>
    </row>
    <row r="325" spans="1:29" ht="30" x14ac:dyDescent="0.25">
      <c r="A325" s="26"/>
      <c r="B325" s="29"/>
      <c r="C325" s="26"/>
      <c r="D325" s="26"/>
      <c r="E325" s="29"/>
      <c r="F325" s="29"/>
      <c r="G325" s="29"/>
      <c r="H325" s="29"/>
      <c r="I325" s="14" t="s">
        <v>53</v>
      </c>
      <c r="J325" s="3">
        <f t="shared" ref="J325:J339" si="268">SUM(K325:R325)</f>
        <v>77782800</v>
      </c>
      <c r="K325" s="3">
        <f>K329</f>
        <v>0</v>
      </c>
      <c r="L325" s="3">
        <f t="shared" ref="L325:R327" si="269">L329</f>
        <v>77782800</v>
      </c>
      <c r="M325" s="3">
        <f t="shared" si="269"/>
        <v>0</v>
      </c>
      <c r="N325" s="3">
        <f t="shared" si="269"/>
        <v>0</v>
      </c>
      <c r="O325" s="3">
        <f t="shared" si="269"/>
        <v>0</v>
      </c>
      <c r="P325" s="3">
        <f t="shared" si="269"/>
        <v>0</v>
      </c>
      <c r="Q325" s="3">
        <f t="shared" si="269"/>
        <v>0</v>
      </c>
      <c r="R325" s="3">
        <f t="shared" si="269"/>
        <v>0</v>
      </c>
      <c r="S325" s="29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</row>
    <row r="326" spans="1:29" ht="30" x14ac:dyDescent="0.25">
      <c r="A326" s="26"/>
      <c r="B326" s="29"/>
      <c r="C326" s="26"/>
      <c r="D326" s="26"/>
      <c r="E326" s="29"/>
      <c r="F326" s="29"/>
      <c r="G326" s="29"/>
      <c r="H326" s="29"/>
      <c r="I326" s="14" t="s">
        <v>34</v>
      </c>
      <c r="J326" s="3">
        <f t="shared" si="268"/>
        <v>19667498.579999998</v>
      </c>
      <c r="K326" s="3">
        <f>K330</f>
        <v>18080196.539999999</v>
      </c>
      <c r="L326" s="3">
        <f t="shared" ref="L326:O326" si="270">L330</f>
        <v>1587302.04</v>
      </c>
      <c r="M326" s="3">
        <f t="shared" si="270"/>
        <v>0</v>
      </c>
      <c r="N326" s="3">
        <v>0</v>
      </c>
      <c r="O326" s="3">
        <f t="shared" si="270"/>
        <v>0</v>
      </c>
      <c r="P326" s="3">
        <f t="shared" si="269"/>
        <v>0</v>
      </c>
      <c r="Q326" s="3">
        <f t="shared" si="269"/>
        <v>0</v>
      </c>
      <c r="R326" s="3">
        <f t="shared" si="269"/>
        <v>0</v>
      </c>
      <c r="S326" s="29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</row>
    <row r="327" spans="1:29" ht="30" x14ac:dyDescent="0.25">
      <c r="A327" s="27"/>
      <c r="B327" s="30"/>
      <c r="C327" s="26"/>
      <c r="D327" s="26"/>
      <c r="E327" s="30"/>
      <c r="F327" s="30"/>
      <c r="G327" s="30"/>
      <c r="H327" s="30"/>
      <c r="I327" s="14" t="s">
        <v>4</v>
      </c>
      <c r="J327" s="3">
        <f t="shared" si="268"/>
        <v>4060489.4799999995</v>
      </c>
      <c r="K327" s="3">
        <f>K331</f>
        <v>753341.53</v>
      </c>
      <c r="L327" s="3">
        <f t="shared" ref="L327:O327" si="271">L331</f>
        <v>3307147.9499999997</v>
      </c>
      <c r="M327" s="3">
        <f t="shared" si="271"/>
        <v>0</v>
      </c>
      <c r="N327" s="3">
        <v>0</v>
      </c>
      <c r="O327" s="3">
        <f t="shared" si="271"/>
        <v>0</v>
      </c>
      <c r="P327" s="3">
        <f t="shared" si="269"/>
        <v>0</v>
      </c>
      <c r="Q327" s="3">
        <f t="shared" si="269"/>
        <v>0</v>
      </c>
      <c r="R327" s="3">
        <f t="shared" si="269"/>
        <v>0</v>
      </c>
      <c r="S327" s="30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</row>
    <row r="328" spans="1:29" x14ac:dyDescent="0.25">
      <c r="A328" s="25" t="s">
        <v>126</v>
      </c>
      <c r="B328" s="28" t="s">
        <v>127</v>
      </c>
      <c r="C328" s="25">
        <v>2020</v>
      </c>
      <c r="D328" s="25">
        <v>2025</v>
      </c>
      <c r="E328" s="28" t="s">
        <v>6</v>
      </c>
      <c r="F328" s="31" t="s">
        <v>130</v>
      </c>
      <c r="G328" s="31" t="s">
        <v>130</v>
      </c>
      <c r="H328" s="31" t="s">
        <v>131</v>
      </c>
      <c r="I328" s="14" t="s">
        <v>3</v>
      </c>
      <c r="J328" s="3">
        <f t="shared" si="268"/>
        <v>101510788.06</v>
      </c>
      <c r="K328" s="3">
        <f>K329+K330+K331</f>
        <v>18833538.07</v>
      </c>
      <c r="L328" s="3">
        <f t="shared" ref="L328:R328" si="272">L329+L330+L331</f>
        <v>82677249.99000001</v>
      </c>
      <c r="M328" s="3">
        <f t="shared" si="272"/>
        <v>0</v>
      </c>
      <c r="N328" s="3">
        <f t="shared" si="272"/>
        <v>0</v>
      </c>
      <c r="O328" s="3">
        <f t="shared" si="272"/>
        <v>0</v>
      </c>
      <c r="P328" s="3">
        <f t="shared" si="272"/>
        <v>0</v>
      </c>
      <c r="Q328" s="3">
        <f t="shared" si="272"/>
        <v>0</v>
      </c>
      <c r="R328" s="3">
        <f t="shared" si="272"/>
        <v>0</v>
      </c>
      <c r="S328" s="28" t="s">
        <v>5</v>
      </c>
      <c r="T328" s="25" t="s">
        <v>5</v>
      </c>
      <c r="U328" s="25" t="s">
        <v>5</v>
      </c>
      <c r="V328" s="25" t="s">
        <v>5</v>
      </c>
      <c r="W328" s="25" t="s">
        <v>5</v>
      </c>
      <c r="X328" s="25" t="s">
        <v>5</v>
      </c>
      <c r="Y328" s="25" t="s">
        <v>5</v>
      </c>
      <c r="Z328" s="25" t="s">
        <v>5</v>
      </c>
      <c r="AA328" s="25" t="s">
        <v>5</v>
      </c>
      <c r="AB328" s="25" t="s">
        <v>5</v>
      </c>
      <c r="AC328" s="25" t="s">
        <v>5</v>
      </c>
    </row>
    <row r="329" spans="1:29" ht="30" x14ac:dyDescent="0.25">
      <c r="A329" s="26"/>
      <c r="B329" s="29"/>
      <c r="C329" s="26"/>
      <c r="D329" s="26"/>
      <c r="E329" s="29"/>
      <c r="F329" s="32"/>
      <c r="G329" s="32"/>
      <c r="H329" s="32"/>
      <c r="I329" s="14" t="s">
        <v>53</v>
      </c>
      <c r="J329" s="3">
        <f t="shared" si="268"/>
        <v>77782800</v>
      </c>
      <c r="K329" s="3">
        <v>0</v>
      </c>
      <c r="L329" s="3">
        <f t="shared" ref="L329:R331" si="273">L333+L337</f>
        <v>77782800</v>
      </c>
      <c r="M329" s="3">
        <f t="shared" si="273"/>
        <v>0</v>
      </c>
      <c r="N329" s="3">
        <f t="shared" si="273"/>
        <v>0</v>
      </c>
      <c r="O329" s="3">
        <f t="shared" si="273"/>
        <v>0</v>
      </c>
      <c r="P329" s="3">
        <f t="shared" si="273"/>
        <v>0</v>
      </c>
      <c r="Q329" s="3">
        <f t="shared" si="273"/>
        <v>0</v>
      </c>
      <c r="R329" s="3">
        <f t="shared" si="273"/>
        <v>0</v>
      </c>
      <c r="S329" s="29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</row>
    <row r="330" spans="1:29" ht="30" x14ac:dyDescent="0.25">
      <c r="A330" s="26"/>
      <c r="B330" s="29"/>
      <c r="C330" s="26"/>
      <c r="D330" s="26"/>
      <c r="E330" s="29"/>
      <c r="F330" s="32"/>
      <c r="G330" s="32"/>
      <c r="H330" s="32"/>
      <c r="I330" s="14" t="s">
        <v>34</v>
      </c>
      <c r="J330" s="3">
        <f t="shared" si="268"/>
        <v>19667498.579999998</v>
      </c>
      <c r="K330" s="3">
        <f>K334+K338</f>
        <v>18080196.539999999</v>
      </c>
      <c r="L330" s="3">
        <f t="shared" ref="L330:O330" si="274">L334+L338</f>
        <v>1587302.04</v>
      </c>
      <c r="M330" s="3">
        <f t="shared" si="274"/>
        <v>0</v>
      </c>
      <c r="N330" s="3">
        <f t="shared" si="274"/>
        <v>0</v>
      </c>
      <c r="O330" s="3">
        <f t="shared" si="274"/>
        <v>0</v>
      </c>
      <c r="P330" s="3">
        <f t="shared" si="273"/>
        <v>0</v>
      </c>
      <c r="Q330" s="3">
        <f t="shared" si="273"/>
        <v>0</v>
      </c>
      <c r="R330" s="3">
        <f t="shared" si="273"/>
        <v>0</v>
      </c>
      <c r="S330" s="29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</row>
    <row r="331" spans="1:29" ht="30" x14ac:dyDescent="0.25">
      <c r="A331" s="26"/>
      <c r="B331" s="29"/>
      <c r="C331" s="26"/>
      <c r="D331" s="26"/>
      <c r="E331" s="29"/>
      <c r="F331" s="32"/>
      <c r="G331" s="32"/>
      <c r="H331" s="32"/>
      <c r="I331" s="14" t="s">
        <v>4</v>
      </c>
      <c r="J331" s="3">
        <f t="shared" si="268"/>
        <v>4060489.4799999995</v>
      </c>
      <c r="K331" s="3">
        <f>K335+K339</f>
        <v>753341.53</v>
      </c>
      <c r="L331" s="3">
        <f t="shared" ref="L331:O331" si="275">L335+L339</f>
        <v>3307147.9499999997</v>
      </c>
      <c r="M331" s="3">
        <f t="shared" si="275"/>
        <v>0</v>
      </c>
      <c r="N331" s="3">
        <f t="shared" si="275"/>
        <v>0</v>
      </c>
      <c r="O331" s="3">
        <f t="shared" si="275"/>
        <v>0</v>
      </c>
      <c r="P331" s="3">
        <f t="shared" si="273"/>
        <v>0</v>
      </c>
      <c r="Q331" s="3">
        <f t="shared" si="273"/>
        <v>0</v>
      </c>
      <c r="R331" s="3">
        <f t="shared" si="273"/>
        <v>0</v>
      </c>
      <c r="S331" s="29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</row>
    <row r="332" spans="1:29" x14ac:dyDescent="0.25">
      <c r="A332" s="34" t="s">
        <v>128</v>
      </c>
      <c r="B332" s="35" t="s">
        <v>15</v>
      </c>
      <c r="C332" s="34">
        <v>2020</v>
      </c>
      <c r="D332" s="34">
        <v>2025</v>
      </c>
      <c r="E332" s="35" t="s">
        <v>6</v>
      </c>
      <c r="F332" s="36" t="s">
        <v>130</v>
      </c>
      <c r="G332" s="36" t="s">
        <v>130</v>
      </c>
      <c r="H332" s="31" t="s">
        <v>131</v>
      </c>
      <c r="I332" s="14" t="s">
        <v>3</v>
      </c>
      <c r="J332" s="3">
        <f t="shared" si="268"/>
        <v>1704040.0000000002</v>
      </c>
      <c r="K332" s="3">
        <f>K333+K334+K335</f>
        <v>0</v>
      </c>
      <c r="L332" s="3">
        <f t="shared" ref="L332:R332" si="276">L333+L334+L335</f>
        <v>1704040.0000000002</v>
      </c>
      <c r="M332" s="3">
        <f t="shared" si="276"/>
        <v>0</v>
      </c>
      <c r="N332" s="3">
        <f t="shared" si="276"/>
        <v>0</v>
      </c>
      <c r="O332" s="3">
        <f t="shared" si="276"/>
        <v>0</v>
      </c>
      <c r="P332" s="3">
        <f t="shared" si="276"/>
        <v>0</v>
      </c>
      <c r="Q332" s="3">
        <f t="shared" si="276"/>
        <v>0</v>
      </c>
      <c r="R332" s="3">
        <f t="shared" si="276"/>
        <v>0</v>
      </c>
      <c r="S332" s="35" t="s">
        <v>5</v>
      </c>
      <c r="T332" s="34" t="s">
        <v>5</v>
      </c>
      <c r="U332" s="34" t="s">
        <v>5</v>
      </c>
      <c r="V332" s="34" t="s">
        <v>5</v>
      </c>
      <c r="W332" s="34" t="s">
        <v>5</v>
      </c>
      <c r="X332" s="34" t="s">
        <v>5</v>
      </c>
      <c r="Y332" s="34" t="s">
        <v>5</v>
      </c>
      <c r="Z332" s="34" t="s">
        <v>5</v>
      </c>
      <c r="AA332" s="34" t="s">
        <v>5</v>
      </c>
      <c r="AB332" s="34" t="s">
        <v>5</v>
      </c>
      <c r="AC332" s="34" t="s">
        <v>5</v>
      </c>
    </row>
    <row r="333" spans="1:29" ht="30" x14ac:dyDescent="0.25">
      <c r="A333" s="34"/>
      <c r="B333" s="35"/>
      <c r="C333" s="34"/>
      <c r="D333" s="34"/>
      <c r="E333" s="35"/>
      <c r="F333" s="36"/>
      <c r="G333" s="36"/>
      <c r="H333" s="32"/>
      <c r="I333" s="14" t="s">
        <v>53</v>
      </c>
      <c r="J333" s="3">
        <f t="shared" si="268"/>
        <v>1603162.02</v>
      </c>
      <c r="K333" s="3">
        <v>0</v>
      </c>
      <c r="L333" s="3">
        <v>1603162.02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35"/>
      <c r="T333" s="34"/>
      <c r="U333" s="34"/>
      <c r="V333" s="34"/>
      <c r="W333" s="34"/>
      <c r="X333" s="34"/>
      <c r="Y333" s="34"/>
      <c r="Z333" s="34"/>
      <c r="AA333" s="34"/>
      <c r="AB333" s="34"/>
      <c r="AC333" s="34"/>
    </row>
    <row r="334" spans="1:29" ht="30" x14ac:dyDescent="0.25">
      <c r="A334" s="34"/>
      <c r="B334" s="35"/>
      <c r="C334" s="34"/>
      <c r="D334" s="34"/>
      <c r="E334" s="35"/>
      <c r="F334" s="36"/>
      <c r="G334" s="36"/>
      <c r="H334" s="32"/>
      <c r="I334" s="14" t="s">
        <v>34</v>
      </c>
      <c r="J334" s="3">
        <f t="shared" si="268"/>
        <v>32716.37</v>
      </c>
      <c r="K334" s="3">
        <v>0</v>
      </c>
      <c r="L334" s="3">
        <v>32716.37</v>
      </c>
      <c r="M334" s="3">
        <v>0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  <c r="S334" s="35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</row>
    <row r="335" spans="1:29" ht="30" x14ac:dyDescent="0.25">
      <c r="A335" s="34"/>
      <c r="B335" s="35"/>
      <c r="C335" s="34"/>
      <c r="D335" s="34"/>
      <c r="E335" s="35"/>
      <c r="F335" s="36"/>
      <c r="G335" s="36"/>
      <c r="H335" s="32"/>
      <c r="I335" s="14" t="s">
        <v>4</v>
      </c>
      <c r="J335" s="3">
        <f t="shared" si="268"/>
        <v>68161.61</v>
      </c>
      <c r="K335" s="3">
        <v>0</v>
      </c>
      <c r="L335" s="3">
        <v>68161.61</v>
      </c>
      <c r="M335" s="3">
        <v>0</v>
      </c>
      <c r="N335" s="3">
        <v>0</v>
      </c>
      <c r="O335" s="3">
        <v>0</v>
      </c>
      <c r="P335" s="3">
        <v>0</v>
      </c>
      <c r="Q335" s="3">
        <v>0</v>
      </c>
      <c r="R335" s="3">
        <v>0</v>
      </c>
      <c r="S335" s="35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</row>
    <row r="336" spans="1:29" x14ac:dyDescent="0.25">
      <c r="A336" s="25" t="s">
        <v>129</v>
      </c>
      <c r="B336" s="28" t="s">
        <v>16</v>
      </c>
      <c r="C336" s="25">
        <v>2020</v>
      </c>
      <c r="D336" s="25">
        <v>2025</v>
      </c>
      <c r="E336" s="28" t="s">
        <v>6</v>
      </c>
      <c r="F336" s="31" t="s">
        <v>130</v>
      </c>
      <c r="G336" s="31" t="s">
        <v>130</v>
      </c>
      <c r="H336" s="31" t="s">
        <v>131</v>
      </c>
      <c r="I336" s="14" t="s">
        <v>3</v>
      </c>
      <c r="J336" s="3">
        <f t="shared" si="268"/>
        <v>99806748.060000002</v>
      </c>
      <c r="K336" s="3">
        <f>K337+K338+K339</f>
        <v>18833538.07</v>
      </c>
      <c r="L336" s="3">
        <f t="shared" ref="L336:R336" si="277">L337+L338+L339</f>
        <v>80973209.99000001</v>
      </c>
      <c r="M336" s="3">
        <f t="shared" si="277"/>
        <v>0</v>
      </c>
      <c r="N336" s="3">
        <f t="shared" si="277"/>
        <v>0</v>
      </c>
      <c r="O336" s="3">
        <f t="shared" si="277"/>
        <v>0</v>
      </c>
      <c r="P336" s="3">
        <f t="shared" si="277"/>
        <v>0</v>
      </c>
      <c r="Q336" s="3">
        <f t="shared" si="277"/>
        <v>0</v>
      </c>
      <c r="R336" s="3">
        <f t="shared" si="277"/>
        <v>0</v>
      </c>
      <c r="S336" s="28" t="s">
        <v>5</v>
      </c>
      <c r="T336" s="25" t="s">
        <v>5</v>
      </c>
      <c r="U336" s="25" t="s">
        <v>5</v>
      </c>
      <c r="V336" s="25" t="s">
        <v>5</v>
      </c>
      <c r="W336" s="25" t="s">
        <v>5</v>
      </c>
      <c r="X336" s="25" t="s">
        <v>5</v>
      </c>
      <c r="Y336" s="25" t="s">
        <v>5</v>
      </c>
      <c r="Z336" s="25" t="s">
        <v>5</v>
      </c>
      <c r="AA336" s="25" t="s">
        <v>5</v>
      </c>
      <c r="AB336" s="25" t="s">
        <v>5</v>
      </c>
      <c r="AC336" s="25" t="s">
        <v>5</v>
      </c>
    </row>
    <row r="337" spans="1:29" ht="30" x14ac:dyDescent="0.25">
      <c r="A337" s="26"/>
      <c r="B337" s="29"/>
      <c r="C337" s="26"/>
      <c r="D337" s="26"/>
      <c r="E337" s="29"/>
      <c r="F337" s="32"/>
      <c r="G337" s="32"/>
      <c r="H337" s="32"/>
      <c r="I337" s="14" t="s">
        <v>53</v>
      </c>
      <c r="J337" s="3">
        <f t="shared" si="268"/>
        <v>76179637.980000004</v>
      </c>
      <c r="K337" s="3">
        <v>0</v>
      </c>
      <c r="L337" s="3">
        <v>76179637.980000004</v>
      </c>
      <c r="M337" s="3">
        <v>0</v>
      </c>
      <c r="N337" s="3">
        <v>0</v>
      </c>
      <c r="O337" s="3">
        <v>0</v>
      </c>
      <c r="P337" s="3">
        <v>0</v>
      </c>
      <c r="Q337" s="3">
        <v>0</v>
      </c>
      <c r="R337" s="3">
        <v>0</v>
      </c>
      <c r="S337" s="29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</row>
    <row r="338" spans="1:29" ht="30" x14ac:dyDescent="0.25">
      <c r="A338" s="26"/>
      <c r="B338" s="29"/>
      <c r="C338" s="26"/>
      <c r="D338" s="26"/>
      <c r="E338" s="29"/>
      <c r="F338" s="32"/>
      <c r="G338" s="32"/>
      <c r="H338" s="32"/>
      <c r="I338" s="14" t="s">
        <v>34</v>
      </c>
      <c r="J338" s="3">
        <f t="shared" si="268"/>
        <v>19634782.210000001</v>
      </c>
      <c r="K338" s="3">
        <v>18080196.539999999</v>
      </c>
      <c r="L338" s="3">
        <v>1554585.67</v>
      </c>
      <c r="M338" s="3">
        <v>0</v>
      </c>
      <c r="N338" s="3">
        <v>0</v>
      </c>
      <c r="O338" s="3">
        <v>0</v>
      </c>
      <c r="P338" s="3">
        <v>0</v>
      </c>
      <c r="Q338" s="3">
        <v>0</v>
      </c>
      <c r="R338" s="3">
        <v>0</v>
      </c>
      <c r="S338" s="29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</row>
    <row r="339" spans="1:29" ht="30" x14ac:dyDescent="0.25">
      <c r="A339" s="27"/>
      <c r="B339" s="30"/>
      <c r="C339" s="27"/>
      <c r="D339" s="27"/>
      <c r="E339" s="30"/>
      <c r="F339" s="33"/>
      <c r="G339" s="33"/>
      <c r="H339" s="32"/>
      <c r="I339" s="14" t="s">
        <v>4</v>
      </c>
      <c r="J339" s="3">
        <f t="shared" si="268"/>
        <v>3992327.87</v>
      </c>
      <c r="K339" s="3">
        <v>753341.53</v>
      </c>
      <c r="L339" s="3">
        <v>3238986.34</v>
      </c>
      <c r="M339" s="3">
        <v>0</v>
      </c>
      <c r="N339" s="3">
        <v>0</v>
      </c>
      <c r="O339" s="3">
        <v>0</v>
      </c>
      <c r="P339" s="3">
        <v>0</v>
      </c>
      <c r="Q339" s="3">
        <v>0</v>
      </c>
      <c r="R339" s="3">
        <v>0</v>
      </c>
      <c r="S339" s="30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</row>
    <row r="340" spans="1:29" x14ac:dyDescent="0.25">
      <c r="A340" s="37" t="s">
        <v>240</v>
      </c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</row>
    <row r="341" spans="1:29" x14ac:dyDescent="0.25">
      <c r="A341" s="25" t="s">
        <v>241</v>
      </c>
      <c r="B341" s="28" t="s">
        <v>245</v>
      </c>
      <c r="C341" s="25">
        <v>2020</v>
      </c>
      <c r="D341" s="25">
        <v>2025</v>
      </c>
      <c r="E341" s="28" t="s">
        <v>5</v>
      </c>
      <c r="F341" s="28" t="s">
        <v>5</v>
      </c>
      <c r="G341" s="28" t="s">
        <v>5</v>
      </c>
      <c r="H341" s="28" t="s">
        <v>5</v>
      </c>
      <c r="I341" s="14" t="s">
        <v>3</v>
      </c>
      <c r="J341" s="3">
        <f>SUM(K341:R341)</f>
        <v>18271984.09</v>
      </c>
      <c r="K341" s="3">
        <f>K342+K343+K344</f>
        <v>0</v>
      </c>
      <c r="L341" s="3">
        <f t="shared" ref="L341:R341" si="278">L342+L343+L344</f>
        <v>0</v>
      </c>
      <c r="M341" s="3">
        <f t="shared" si="278"/>
        <v>0</v>
      </c>
      <c r="N341" s="3">
        <f t="shared" si="278"/>
        <v>0</v>
      </c>
      <c r="O341" s="3">
        <f t="shared" si="278"/>
        <v>18271984.09</v>
      </c>
      <c r="P341" s="3">
        <f t="shared" ref="P341" si="279">P342+P343+P344</f>
        <v>0</v>
      </c>
      <c r="Q341" s="3">
        <f t="shared" ref="Q341" si="280">Q342+Q343+Q344</f>
        <v>0</v>
      </c>
      <c r="R341" s="3">
        <f t="shared" si="278"/>
        <v>0</v>
      </c>
      <c r="S341" s="28" t="s">
        <v>251</v>
      </c>
      <c r="T341" s="25" t="s">
        <v>31</v>
      </c>
      <c r="U341" s="25">
        <v>11</v>
      </c>
      <c r="V341" s="25" t="s">
        <v>5</v>
      </c>
      <c r="W341" s="25" t="s">
        <v>5</v>
      </c>
      <c r="X341" s="25" t="s">
        <v>5</v>
      </c>
      <c r="Y341" s="25" t="s">
        <v>5</v>
      </c>
      <c r="Z341" s="25">
        <v>11</v>
      </c>
      <c r="AA341" s="25" t="s">
        <v>5</v>
      </c>
      <c r="AB341" s="25" t="s">
        <v>5</v>
      </c>
      <c r="AC341" s="25" t="s">
        <v>5</v>
      </c>
    </row>
    <row r="342" spans="1:29" ht="30" x14ac:dyDescent="0.25">
      <c r="A342" s="26"/>
      <c r="B342" s="29"/>
      <c r="C342" s="26"/>
      <c r="D342" s="26"/>
      <c r="E342" s="29"/>
      <c r="F342" s="29"/>
      <c r="G342" s="29"/>
      <c r="H342" s="29"/>
      <c r="I342" s="14" t="s">
        <v>53</v>
      </c>
      <c r="J342" s="3">
        <f t="shared" ref="J342:J356" si="281">SUM(K342:R342)</f>
        <v>0</v>
      </c>
      <c r="K342" s="3">
        <f>K346+K350+K354</f>
        <v>0</v>
      </c>
      <c r="L342" s="3">
        <f t="shared" ref="L342:R342" si="282">L346+L350+L354</f>
        <v>0</v>
      </c>
      <c r="M342" s="3">
        <f t="shared" si="282"/>
        <v>0</v>
      </c>
      <c r="N342" s="3">
        <f t="shared" si="282"/>
        <v>0</v>
      </c>
      <c r="O342" s="3">
        <f t="shared" si="282"/>
        <v>0</v>
      </c>
      <c r="P342" s="3">
        <f t="shared" si="282"/>
        <v>0</v>
      </c>
      <c r="Q342" s="3">
        <f t="shared" si="282"/>
        <v>0</v>
      </c>
      <c r="R342" s="3">
        <f t="shared" si="282"/>
        <v>0</v>
      </c>
      <c r="S342" s="29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</row>
    <row r="343" spans="1:29" ht="30" x14ac:dyDescent="0.25">
      <c r="A343" s="26"/>
      <c r="B343" s="29"/>
      <c r="C343" s="26"/>
      <c r="D343" s="26"/>
      <c r="E343" s="29"/>
      <c r="F343" s="29"/>
      <c r="G343" s="29"/>
      <c r="H343" s="29"/>
      <c r="I343" s="14" t="s">
        <v>34</v>
      </c>
      <c r="J343" s="3">
        <f t="shared" si="281"/>
        <v>0</v>
      </c>
      <c r="K343" s="3">
        <f t="shared" ref="K343:R344" si="283">K347+K351+K355</f>
        <v>0</v>
      </c>
      <c r="L343" s="3">
        <f t="shared" si="283"/>
        <v>0</v>
      </c>
      <c r="M343" s="3">
        <f t="shared" si="283"/>
        <v>0</v>
      </c>
      <c r="N343" s="3">
        <f t="shared" si="283"/>
        <v>0</v>
      </c>
      <c r="O343" s="3">
        <f t="shared" si="283"/>
        <v>0</v>
      </c>
      <c r="P343" s="3">
        <f t="shared" si="283"/>
        <v>0</v>
      </c>
      <c r="Q343" s="3">
        <f t="shared" si="283"/>
        <v>0</v>
      </c>
      <c r="R343" s="3">
        <f t="shared" si="283"/>
        <v>0</v>
      </c>
      <c r="S343" s="29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</row>
    <row r="344" spans="1:29" ht="30" x14ac:dyDescent="0.25">
      <c r="A344" s="27"/>
      <c r="B344" s="30"/>
      <c r="C344" s="26"/>
      <c r="D344" s="26"/>
      <c r="E344" s="30"/>
      <c r="F344" s="30"/>
      <c r="G344" s="30"/>
      <c r="H344" s="30"/>
      <c r="I344" s="14" t="s">
        <v>4</v>
      </c>
      <c r="J344" s="3">
        <f t="shared" si="281"/>
        <v>18271984.09</v>
      </c>
      <c r="K344" s="3">
        <f t="shared" si="283"/>
        <v>0</v>
      </c>
      <c r="L344" s="3">
        <f t="shared" si="283"/>
        <v>0</v>
      </c>
      <c r="M344" s="3">
        <f t="shared" si="283"/>
        <v>0</v>
      </c>
      <c r="N344" s="3">
        <f t="shared" si="283"/>
        <v>0</v>
      </c>
      <c r="O344" s="3">
        <f t="shared" si="283"/>
        <v>18271984.09</v>
      </c>
      <c r="P344" s="3">
        <f t="shared" si="283"/>
        <v>0</v>
      </c>
      <c r="Q344" s="3">
        <f t="shared" si="283"/>
        <v>0</v>
      </c>
      <c r="R344" s="3">
        <f t="shared" si="283"/>
        <v>0</v>
      </c>
      <c r="S344" s="30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</row>
    <row r="345" spans="1:29" x14ac:dyDescent="0.25">
      <c r="A345" s="25" t="s">
        <v>242</v>
      </c>
      <c r="B345" s="28" t="s">
        <v>246</v>
      </c>
      <c r="C345" s="25">
        <v>2020</v>
      </c>
      <c r="D345" s="25">
        <v>2025</v>
      </c>
      <c r="E345" s="28" t="s">
        <v>6</v>
      </c>
      <c r="F345" s="31" t="s">
        <v>249</v>
      </c>
      <c r="G345" s="31" t="s">
        <v>130</v>
      </c>
      <c r="H345" s="31" t="s">
        <v>250</v>
      </c>
      <c r="I345" s="14" t="s">
        <v>3</v>
      </c>
      <c r="J345" s="3">
        <f t="shared" si="281"/>
        <v>3078800</v>
      </c>
      <c r="K345" s="3">
        <f>K346+K347+K348</f>
        <v>0</v>
      </c>
      <c r="L345" s="3">
        <f t="shared" ref="L345:R345" si="284">L346+L347+L348</f>
        <v>0</v>
      </c>
      <c r="M345" s="3">
        <f t="shared" si="284"/>
        <v>0</v>
      </c>
      <c r="N345" s="3">
        <f t="shared" si="284"/>
        <v>0</v>
      </c>
      <c r="O345" s="3">
        <f t="shared" si="284"/>
        <v>3078800</v>
      </c>
      <c r="P345" s="3">
        <f t="shared" ref="P345" si="285">P346+P347+P348</f>
        <v>0</v>
      </c>
      <c r="Q345" s="3">
        <f t="shared" ref="Q345" si="286">Q346+Q347+Q348</f>
        <v>0</v>
      </c>
      <c r="R345" s="3">
        <f t="shared" si="284"/>
        <v>0</v>
      </c>
      <c r="S345" s="28" t="s">
        <v>5</v>
      </c>
      <c r="T345" s="25" t="s">
        <v>5</v>
      </c>
      <c r="U345" s="25" t="s">
        <v>5</v>
      </c>
      <c r="V345" s="25" t="s">
        <v>5</v>
      </c>
      <c r="W345" s="25" t="s">
        <v>5</v>
      </c>
      <c r="X345" s="25" t="s">
        <v>5</v>
      </c>
      <c r="Y345" s="25" t="s">
        <v>5</v>
      </c>
      <c r="Z345" s="25" t="s">
        <v>5</v>
      </c>
      <c r="AA345" s="25" t="s">
        <v>5</v>
      </c>
      <c r="AB345" s="25" t="s">
        <v>5</v>
      </c>
      <c r="AC345" s="25" t="s">
        <v>5</v>
      </c>
    </row>
    <row r="346" spans="1:29" ht="30" x14ac:dyDescent="0.25">
      <c r="A346" s="26"/>
      <c r="B346" s="29"/>
      <c r="C346" s="26"/>
      <c r="D346" s="26"/>
      <c r="E346" s="29"/>
      <c r="F346" s="32"/>
      <c r="G346" s="32"/>
      <c r="H346" s="32"/>
      <c r="I346" s="14" t="s">
        <v>53</v>
      </c>
      <c r="J346" s="3">
        <f t="shared" si="281"/>
        <v>0</v>
      </c>
      <c r="K346" s="3">
        <v>0</v>
      </c>
      <c r="L346" s="3">
        <v>0</v>
      </c>
      <c r="M346" s="3">
        <f t="shared" ref="M346:R346" si="287">M350+M354</f>
        <v>0</v>
      </c>
      <c r="N346" s="3">
        <f t="shared" si="287"/>
        <v>0</v>
      </c>
      <c r="O346" s="3">
        <f t="shared" si="287"/>
        <v>0</v>
      </c>
      <c r="P346" s="3">
        <f t="shared" ref="P346" si="288">P350+P354</f>
        <v>0</v>
      </c>
      <c r="Q346" s="3">
        <f t="shared" ref="Q346" si="289">Q350+Q354</f>
        <v>0</v>
      </c>
      <c r="R346" s="3">
        <f t="shared" si="287"/>
        <v>0</v>
      </c>
      <c r="S346" s="29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</row>
    <row r="347" spans="1:29" ht="30" x14ac:dyDescent="0.25">
      <c r="A347" s="26"/>
      <c r="B347" s="29"/>
      <c r="C347" s="26"/>
      <c r="D347" s="26"/>
      <c r="E347" s="29"/>
      <c r="F347" s="32"/>
      <c r="G347" s="32"/>
      <c r="H347" s="32"/>
      <c r="I347" s="14" t="s">
        <v>34</v>
      </c>
      <c r="J347" s="3">
        <f t="shared" si="281"/>
        <v>0</v>
      </c>
      <c r="K347" s="3">
        <v>0</v>
      </c>
      <c r="L347" s="3">
        <v>0</v>
      </c>
      <c r="M347" s="3">
        <f t="shared" ref="M347:R347" si="290">M351+M355</f>
        <v>0</v>
      </c>
      <c r="N347" s="3">
        <f t="shared" si="290"/>
        <v>0</v>
      </c>
      <c r="O347" s="3">
        <f t="shared" si="290"/>
        <v>0</v>
      </c>
      <c r="P347" s="3">
        <f t="shared" ref="P347" si="291">P351+P355</f>
        <v>0</v>
      </c>
      <c r="Q347" s="3">
        <f t="shared" ref="Q347" si="292">Q351+Q355</f>
        <v>0</v>
      </c>
      <c r="R347" s="3">
        <f t="shared" si="290"/>
        <v>0</v>
      </c>
      <c r="S347" s="29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</row>
    <row r="348" spans="1:29" ht="30" x14ac:dyDescent="0.25">
      <c r="A348" s="26"/>
      <c r="B348" s="29"/>
      <c r="C348" s="26"/>
      <c r="D348" s="26"/>
      <c r="E348" s="29"/>
      <c r="F348" s="32"/>
      <c r="G348" s="32"/>
      <c r="H348" s="32"/>
      <c r="I348" s="14" t="s">
        <v>4</v>
      </c>
      <c r="J348" s="3">
        <f t="shared" si="281"/>
        <v>3078800</v>
      </c>
      <c r="K348" s="3">
        <v>0</v>
      </c>
      <c r="L348" s="3">
        <v>0</v>
      </c>
      <c r="M348" s="3">
        <f t="shared" ref="M348:R348" si="293">M352+M356</f>
        <v>0</v>
      </c>
      <c r="N348" s="3">
        <v>0</v>
      </c>
      <c r="O348" s="3">
        <v>3078800</v>
      </c>
      <c r="P348" s="3">
        <f t="shared" ref="P348" si="294">P352+P356</f>
        <v>0</v>
      </c>
      <c r="Q348" s="3">
        <f t="shared" ref="Q348" si="295">Q352+Q356</f>
        <v>0</v>
      </c>
      <c r="R348" s="3">
        <f t="shared" si="293"/>
        <v>0</v>
      </c>
      <c r="S348" s="29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</row>
    <row r="349" spans="1:29" x14ac:dyDescent="0.25">
      <c r="A349" s="25" t="s">
        <v>243</v>
      </c>
      <c r="B349" s="35" t="s">
        <v>247</v>
      </c>
      <c r="C349" s="34">
        <v>2020</v>
      </c>
      <c r="D349" s="34">
        <v>2025</v>
      </c>
      <c r="E349" s="35" t="s">
        <v>6</v>
      </c>
      <c r="F349" s="31" t="s">
        <v>249</v>
      </c>
      <c r="G349" s="31" t="s">
        <v>130</v>
      </c>
      <c r="H349" s="31" t="s">
        <v>250</v>
      </c>
      <c r="I349" s="14" t="s">
        <v>3</v>
      </c>
      <c r="J349" s="3">
        <f t="shared" si="281"/>
        <v>9114442.2400000002</v>
      </c>
      <c r="K349" s="3">
        <f>K350+K351+K352</f>
        <v>0</v>
      </c>
      <c r="L349" s="3">
        <f t="shared" ref="L349:R349" si="296">L350+L351+L352</f>
        <v>0</v>
      </c>
      <c r="M349" s="3">
        <f t="shared" si="296"/>
        <v>0</v>
      </c>
      <c r="N349" s="3">
        <f t="shared" si="296"/>
        <v>0</v>
      </c>
      <c r="O349" s="3">
        <f t="shared" si="296"/>
        <v>9114442.2400000002</v>
      </c>
      <c r="P349" s="3">
        <f t="shared" ref="P349" si="297">P350+P351+P352</f>
        <v>0</v>
      </c>
      <c r="Q349" s="3">
        <f t="shared" ref="Q349" si="298">Q350+Q351+Q352</f>
        <v>0</v>
      </c>
      <c r="R349" s="3">
        <f t="shared" si="296"/>
        <v>0</v>
      </c>
      <c r="S349" s="35" t="s">
        <v>5</v>
      </c>
      <c r="T349" s="34" t="s">
        <v>5</v>
      </c>
      <c r="U349" s="34" t="s">
        <v>5</v>
      </c>
      <c r="V349" s="34" t="s">
        <v>5</v>
      </c>
      <c r="W349" s="34" t="s">
        <v>5</v>
      </c>
      <c r="X349" s="34" t="s">
        <v>5</v>
      </c>
      <c r="Y349" s="34" t="s">
        <v>5</v>
      </c>
      <c r="Z349" s="34" t="s">
        <v>5</v>
      </c>
      <c r="AA349" s="34" t="s">
        <v>5</v>
      </c>
      <c r="AB349" s="34" t="s">
        <v>5</v>
      </c>
      <c r="AC349" s="34" t="s">
        <v>5</v>
      </c>
    </row>
    <row r="350" spans="1:29" ht="30" x14ac:dyDescent="0.25">
      <c r="A350" s="26"/>
      <c r="B350" s="35"/>
      <c r="C350" s="34"/>
      <c r="D350" s="34"/>
      <c r="E350" s="35"/>
      <c r="F350" s="32"/>
      <c r="G350" s="32"/>
      <c r="H350" s="32"/>
      <c r="I350" s="14" t="s">
        <v>53</v>
      </c>
      <c r="J350" s="3">
        <f t="shared" si="281"/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35"/>
      <c r="T350" s="34"/>
      <c r="U350" s="34"/>
      <c r="V350" s="34"/>
      <c r="W350" s="34"/>
      <c r="X350" s="34"/>
      <c r="Y350" s="34"/>
      <c r="Z350" s="34"/>
      <c r="AA350" s="34"/>
      <c r="AB350" s="34"/>
      <c r="AC350" s="34"/>
    </row>
    <row r="351" spans="1:29" ht="30" x14ac:dyDescent="0.25">
      <c r="A351" s="26"/>
      <c r="B351" s="35"/>
      <c r="C351" s="34"/>
      <c r="D351" s="34"/>
      <c r="E351" s="35"/>
      <c r="F351" s="32"/>
      <c r="G351" s="32"/>
      <c r="H351" s="32"/>
      <c r="I351" s="14" t="s">
        <v>34</v>
      </c>
      <c r="J351" s="3">
        <f t="shared" si="281"/>
        <v>0</v>
      </c>
      <c r="K351" s="3">
        <v>0</v>
      </c>
      <c r="L351" s="3">
        <v>0</v>
      </c>
      <c r="M351" s="3">
        <v>0</v>
      </c>
      <c r="N351" s="3">
        <v>0</v>
      </c>
      <c r="O351" s="3">
        <v>0</v>
      </c>
      <c r="P351" s="3">
        <v>0</v>
      </c>
      <c r="Q351" s="3">
        <v>0</v>
      </c>
      <c r="R351" s="3">
        <v>0</v>
      </c>
      <c r="S351" s="35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</row>
    <row r="352" spans="1:29" ht="30" x14ac:dyDescent="0.25">
      <c r="A352" s="26"/>
      <c r="B352" s="35"/>
      <c r="C352" s="34"/>
      <c r="D352" s="34"/>
      <c r="E352" s="35"/>
      <c r="F352" s="32"/>
      <c r="G352" s="32"/>
      <c r="H352" s="32"/>
      <c r="I352" s="14" t="s">
        <v>4</v>
      </c>
      <c r="J352" s="3">
        <f t="shared" si="281"/>
        <v>9114442.2400000002</v>
      </c>
      <c r="K352" s="3">
        <v>0</v>
      </c>
      <c r="L352" s="3">
        <v>0</v>
      </c>
      <c r="M352" s="3">
        <v>0</v>
      </c>
      <c r="N352" s="3">
        <v>0</v>
      </c>
      <c r="O352" s="3">
        <v>9114442.2400000002</v>
      </c>
      <c r="P352" s="3">
        <v>0</v>
      </c>
      <c r="Q352" s="3">
        <v>0</v>
      </c>
      <c r="R352" s="3">
        <v>0</v>
      </c>
      <c r="S352" s="35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</row>
    <row r="353" spans="1:29" x14ac:dyDescent="0.25">
      <c r="A353" s="25" t="s">
        <v>244</v>
      </c>
      <c r="B353" s="28" t="s">
        <v>248</v>
      </c>
      <c r="C353" s="25">
        <v>2020</v>
      </c>
      <c r="D353" s="25">
        <v>2025</v>
      </c>
      <c r="E353" s="28" t="s">
        <v>6</v>
      </c>
      <c r="F353" s="31" t="s">
        <v>249</v>
      </c>
      <c r="G353" s="31" t="s">
        <v>130</v>
      </c>
      <c r="H353" s="31" t="s">
        <v>250</v>
      </c>
      <c r="I353" s="14" t="s">
        <v>3</v>
      </c>
      <c r="J353" s="3">
        <f t="shared" si="281"/>
        <v>6078741.8499999996</v>
      </c>
      <c r="K353" s="3">
        <f>K354+K355+K356</f>
        <v>0</v>
      </c>
      <c r="L353" s="3">
        <f t="shared" ref="L353:R353" si="299">L354+L355+L356</f>
        <v>0</v>
      </c>
      <c r="M353" s="3">
        <f t="shared" si="299"/>
        <v>0</v>
      </c>
      <c r="N353" s="3">
        <f t="shared" si="299"/>
        <v>0</v>
      </c>
      <c r="O353" s="3">
        <f t="shared" si="299"/>
        <v>6078741.8499999996</v>
      </c>
      <c r="P353" s="3">
        <f t="shared" ref="P353" si="300">P354+P355+P356</f>
        <v>0</v>
      </c>
      <c r="Q353" s="3">
        <f t="shared" ref="Q353" si="301">Q354+Q355+Q356</f>
        <v>0</v>
      </c>
      <c r="R353" s="3">
        <f t="shared" si="299"/>
        <v>0</v>
      </c>
      <c r="S353" s="28" t="s">
        <v>5</v>
      </c>
      <c r="T353" s="25" t="s">
        <v>5</v>
      </c>
      <c r="U353" s="25" t="s">
        <v>5</v>
      </c>
      <c r="V353" s="25" t="s">
        <v>5</v>
      </c>
      <c r="W353" s="25" t="s">
        <v>5</v>
      </c>
      <c r="X353" s="25" t="s">
        <v>5</v>
      </c>
      <c r="Y353" s="25" t="s">
        <v>5</v>
      </c>
      <c r="Z353" s="25" t="s">
        <v>5</v>
      </c>
      <c r="AA353" s="25" t="s">
        <v>5</v>
      </c>
      <c r="AB353" s="25" t="s">
        <v>5</v>
      </c>
      <c r="AC353" s="25" t="s">
        <v>5</v>
      </c>
    </row>
    <row r="354" spans="1:29" ht="30" x14ac:dyDescent="0.25">
      <c r="A354" s="26"/>
      <c r="B354" s="29"/>
      <c r="C354" s="26"/>
      <c r="D354" s="26"/>
      <c r="E354" s="29"/>
      <c r="F354" s="32"/>
      <c r="G354" s="32"/>
      <c r="H354" s="32"/>
      <c r="I354" s="14" t="s">
        <v>53</v>
      </c>
      <c r="J354" s="3">
        <f t="shared" si="281"/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3">
        <v>0</v>
      </c>
      <c r="S354" s="29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</row>
    <row r="355" spans="1:29" ht="30" x14ac:dyDescent="0.25">
      <c r="A355" s="26"/>
      <c r="B355" s="29"/>
      <c r="C355" s="26"/>
      <c r="D355" s="26"/>
      <c r="E355" s="29"/>
      <c r="F355" s="32"/>
      <c r="G355" s="32"/>
      <c r="H355" s="32"/>
      <c r="I355" s="14" t="s">
        <v>34</v>
      </c>
      <c r="J355" s="3">
        <f t="shared" si="281"/>
        <v>0</v>
      </c>
      <c r="K355" s="3">
        <v>0</v>
      </c>
      <c r="L355" s="3">
        <v>0</v>
      </c>
      <c r="M355" s="3">
        <v>0</v>
      </c>
      <c r="N355" s="3">
        <v>0</v>
      </c>
      <c r="O355" s="3">
        <v>0</v>
      </c>
      <c r="P355" s="3">
        <v>0</v>
      </c>
      <c r="Q355" s="3">
        <v>0</v>
      </c>
      <c r="R355" s="3">
        <v>0</v>
      </c>
      <c r="S355" s="29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</row>
    <row r="356" spans="1:29" ht="30" x14ac:dyDescent="0.25">
      <c r="A356" s="26"/>
      <c r="B356" s="30"/>
      <c r="C356" s="27"/>
      <c r="D356" s="27"/>
      <c r="E356" s="30"/>
      <c r="F356" s="32"/>
      <c r="G356" s="32"/>
      <c r="H356" s="32"/>
      <c r="I356" s="14" t="s">
        <v>4</v>
      </c>
      <c r="J356" s="3">
        <f t="shared" si="281"/>
        <v>6078741.8499999996</v>
      </c>
      <c r="K356" s="3">
        <v>0</v>
      </c>
      <c r="L356" s="3">
        <v>0</v>
      </c>
      <c r="M356" s="3">
        <v>0</v>
      </c>
      <c r="N356" s="3">
        <v>0</v>
      </c>
      <c r="O356" s="3">
        <v>6078741.8499999996</v>
      </c>
      <c r="P356" s="3">
        <v>0</v>
      </c>
      <c r="Q356" s="3">
        <v>0</v>
      </c>
      <c r="R356" s="3">
        <v>0</v>
      </c>
      <c r="S356" s="30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</row>
    <row r="357" spans="1:29" x14ac:dyDescent="0.25">
      <c r="A357" s="75" t="s">
        <v>9</v>
      </c>
      <c r="B357" s="41"/>
      <c r="C357" s="25">
        <v>2020</v>
      </c>
      <c r="D357" s="25">
        <v>2025</v>
      </c>
      <c r="E357" s="28" t="s">
        <v>5</v>
      </c>
      <c r="F357" s="28" t="s">
        <v>5</v>
      </c>
      <c r="G357" s="28" t="s">
        <v>5</v>
      </c>
      <c r="H357" s="28" t="s">
        <v>5</v>
      </c>
      <c r="I357" s="24" t="s">
        <v>3</v>
      </c>
      <c r="J357" s="3">
        <f t="shared" si="221"/>
        <v>382857770.37</v>
      </c>
      <c r="K357" s="3">
        <f>K358+K359+K360</f>
        <v>16430671.25</v>
      </c>
      <c r="L357" s="3">
        <f t="shared" ref="L357:R357" si="302">L358+L359+L360</f>
        <v>114014380.39000002</v>
      </c>
      <c r="M357" s="3">
        <f t="shared" si="302"/>
        <v>41119082.029999994</v>
      </c>
      <c r="N357" s="3">
        <f>N358+N359+N360</f>
        <v>58002468.119999997</v>
      </c>
      <c r="O357" s="3">
        <f t="shared" si="302"/>
        <v>87775618.579999998</v>
      </c>
      <c r="P357" s="3">
        <f t="shared" ref="P357" si="303">P358+P359+P360</f>
        <v>65515550</v>
      </c>
      <c r="Q357" s="3">
        <f t="shared" ref="Q357" si="304">Q358+Q359+Q360</f>
        <v>0</v>
      </c>
      <c r="R357" s="3">
        <f t="shared" si="302"/>
        <v>0</v>
      </c>
      <c r="S357" s="25" t="s">
        <v>5</v>
      </c>
      <c r="T357" s="25" t="s">
        <v>5</v>
      </c>
      <c r="U357" s="25" t="s">
        <v>5</v>
      </c>
      <c r="V357" s="25" t="s">
        <v>5</v>
      </c>
      <c r="W357" s="25" t="s">
        <v>5</v>
      </c>
      <c r="X357" s="25" t="s">
        <v>5</v>
      </c>
      <c r="Y357" s="25" t="s">
        <v>5</v>
      </c>
      <c r="Z357" s="25" t="s">
        <v>5</v>
      </c>
      <c r="AA357" s="25" t="s">
        <v>5</v>
      </c>
      <c r="AB357" s="25" t="s">
        <v>5</v>
      </c>
      <c r="AC357" s="25" t="s">
        <v>5</v>
      </c>
    </row>
    <row r="358" spans="1:29" ht="30" x14ac:dyDescent="0.25">
      <c r="A358" s="76"/>
      <c r="B358" s="42"/>
      <c r="C358" s="26"/>
      <c r="D358" s="26"/>
      <c r="E358" s="29"/>
      <c r="F358" s="29"/>
      <c r="G358" s="29"/>
      <c r="H358" s="29"/>
      <c r="I358" s="14" t="s">
        <v>53</v>
      </c>
      <c r="J358" s="3">
        <f t="shared" si="221"/>
        <v>84493577.390000001</v>
      </c>
      <c r="K358" s="3">
        <f>K16+K91+K120+K137+K274+K279+K316</f>
        <v>1394120.86</v>
      </c>
      <c r="L358" s="3">
        <v>78456135.420000002</v>
      </c>
      <c r="M358" s="3">
        <f t="shared" ref="M358:R358" si="305">M16+M91+M120+M137+M274+M279+M316+M342+M325</f>
        <v>2057089.72</v>
      </c>
      <c r="N358" s="3">
        <f t="shared" si="305"/>
        <v>1084613.6399999999</v>
      </c>
      <c r="O358" s="3">
        <f t="shared" si="305"/>
        <v>1501617.75</v>
      </c>
      <c r="P358" s="3">
        <f t="shared" si="305"/>
        <v>0</v>
      </c>
      <c r="Q358" s="3">
        <f t="shared" si="305"/>
        <v>0</v>
      </c>
      <c r="R358" s="3">
        <f t="shared" si="305"/>
        <v>0</v>
      </c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</row>
    <row r="359" spans="1:29" ht="30" x14ac:dyDescent="0.25">
      <c r="A359" s="76"/>
      <c r="B359" s="42"/>
      <c r="C359" s="26"/>
      <c r="D359" s="26"/>
      <c r="E359" s="29"/>
      <c r="F359" s="29"/>
      <c r="G359" s="29"/>
      <c r="H359" s="29"/>
      <c r="I359" s="12" t="s">
        <v>34</v>
      </c>
      <c r="J359" s="3">
        <f t="shared" si="221"/>
        <v>97119052.149999991</v>
      </c>
      <c r="K359" s="3">
        <f>K17+K92+K121+K138+K275+K280+K317</f>
        <v>7875769.6600000001</v>
      </c>
      <c r="L359" s="3">
        <v>25250746.789999999</v>
      </c>
      <c r="M359" s="3">
        <f t="shared" ref="M359:R359" si="306">M17+M92+M121+M138+M275+M280+M317+M343+M326</f>
        <v>31182270.869999997</v>
      </c>
      <c r="N359" s="3">
        <f t="shared" si="306"/>
        <v>29728632.579999998</v>
      </c>
      <c r="O359" s="3">
        <f t="shared" si="306"/>
        <v>3081632.25</v>
      </c>
      <c r="P359" s="3">
        <f t="shared" si="306"/>
        <v>0</v>
      </c>
      <c r="Q359" s="3">
        <f t="shared" si="306"/>
        <v>0</v>
      </c>
      <c r="R359" s="3">
        <f t="shared" si="306"/>
        <v>0</v>
      </c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</row>
    <row r="360" spans="1:29" ht="30" x14ac:dyDescent="0.25">
      <c r="A360" s="70"/>
      <c r="B360" s="43"/>
      <c r="C360" s="27"/>
      <c r="D360" s="27"/>
      <c r="E360" s="30"/>
      <c r="F360" s="30"/>
      <c r="G360" s="30"/>
      <c r="H360" s="30"/>
      <c r="I360" s="14" t="s">
        <v>4</v>
      </c>
      <c r="J360" s="3">
        <f t="shared" si="221"/>
        <v>201245140.82999998</v>
      </c>
      <c r="K360" s="3">
        <f>K18+K93+K122+K139+K276+K281+K318</f>
        <v>7160780.7300000004</v>
      </c>
      <c r="L360" s="3">
        <v>10307498.18</v>
      </c>
      <c r="M360" s="3">
        <f>M18+M93+M122+M139+M276+M281+M318+M344+M327</f>
        <v>7879721.4399999995</v>
      </c>
      <c r="N360" s="3">
        <f t="shared" ref="N360" si="307">N18+N93+N122+N139+N276+N281+N318+N344+N327</f>
        <v>27189221.899999999</v>
      </c>
      <c r="O360" s="3">
        <f>O18+O93+O122+O139+O276+O281+O318+O344+O327</f>
        <v>83192368.579999998</v>
      </c>
      <c r="P360" s="3">
        <f>P18+P93+P122+P139+P276+P281+P318+P344+P327</f>
        <v>65515550</v>
      </c>
      <c r="Q360" s="3">
        <f>Q18+Q93+Q122+Q139+Q276+Q281+Q318+Q344+Q327</f>
        <v>0</v>
      </c>
      <c r="R360" s="3">
        <f>R18+R93+R122+R139+R276+R281+R318+R344+R327</f>
        <v>0</v>
      </c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</row>
    <row r="363" spans="1:29" x14ac:dyDescent="0.25">
      <c r="J363" s="7"/>
      <c r="K363" s="7"/>
      <c r="L363" s="7"/>
      <c r="M363" s="7"/>
    </row>
    <row r="364" spans="1:29" x14ac:dyDescent="0.25">
      <c r="J364" s="7"/>
      <c r="L364" s="7"/>
      <c r="M364" s="7"/>
    </row>
    <row r="365" spans="1:29" x14ac:dyDescent="0.25">
      <c r="L365" s="7"/>
    </row>
    <row r="366" spans="1:29" x14ac:dyDescent="0.25">
      <c r="L366" s="7"/>
      <c r="N366" s="7"/>
      <c r="O366" s="7"/>
    </row>
    <row r="367" spans="1:29" x14ac:dyDescent="0.25">
      <c r="O367" s="7"/>
    </row>
    <row r="368" spans="1:29" x14ac:dyDescent="0.25">
      <c r="N368" s="7"/>
      <c r="O368" s="7"/>
    </row>
    <row r="369" spans="14:15" x14ac:dyDescent="0.25">
      <c r="N369" s="7"/>
      <c r="O369" s="7"/>
    </row>
  </sheetData>
  <mergeCells count="1662">
    <mergeCell ref="AC306:AC307"/>
    <mergeCell ref="S308:S309"/>
    <mergeCell ref="T308:T309"/>
    <mergeCell ref="U308:U309"/>
    <mergeCell ref="V308:V309"/>
    <mergeCell ref="W308:W309"/>
    <mergeCell ref="X308:X309"/>
    <mergeCell ref="Y308:Y309"/>
    <mergeCell ref="Z308:Z309"/>
    <mergeCell ref="AA308:AA309"/>
    <mergeCell ref="AB308:AB309"/>
    <mergeCell ref="AC308:AC309"/>
    <mergeCell ref="A306:A309"/>
    <mergeCell ref="B306:B309"/>
    <mergeCell ref="C306:C309"/>
    <mergeCell ref="D306:D309"/>
    <mergeCell ref="E306:E309"/>
    <mergeCell ref="F306:F309"/>
    <mergeCell ref="G306:G309"/>
    <mergeCell ref="H306:H309"/>
    <mergeCell ref="S306:S307"/>
    <mergeCell ref="T306:T307"/>
    <mergeCell ref="U306:U307"/>
    <mergeCell ref="V306:V307"/>
    <mergeCell ref="W306:W307"/>
    <mergeCell ref="X306:X307"/>
    <mergeCell ref="Y306:Y307"/>
    <mergeCell ref="Z306:Z307"/>
    <mergeCell ref="AA306:AA307"/>
    <mergeCell ref="AC304:AC305"/>
    <mergeCell ref="AC298:AC299"/>
    <mergeCell ref="S300:S301"/>
    <mergeCell ref="T300:T301"/>
    <mergeCell ref="U300:U301"/>
    <mergeCell ref="V300:V301"/>
    <mergeCell ref="W300:W301"/>
    <mergeCell ref="X300:X301"/>
    <mergeCell ref="Y300:Y301"/>
    <mergeCell ref="Z300:Z301"/>
    <mergeCell ref="AA300:AA301"/>
    <mergeCell ref="AB300:AB301"/>
    <mergeCell ref="AC300:AC301"/>
    <mergeCell ref="AB302:AB303"/>
    <mergeCell ref="AC302:AC303"/>
    <mergeCell ref="C302:C305"/>
    <mergeCell ref="A302:A305"/>
    <mergeCell ref="B302:B305"/>
    <mergeCell ref="D302:D305"/>
    <mergeCell ref="E302:E305"/>
    <mergeCell ref="F302:F305"/>
    <mergeCell ref="G302:G305"/>
    <mergeCell ref="H302:H305"/>
    <mergeCell ref="S302:S303"/>
    <mergeCell ref="T302:T303"/>
    <mergeCell ref="U302:U303"/>
    <mergeCell ref="V302:V303"/>
    <mergeCell ref="W302:W303"/>
    <mergeCell ref="X302:X303"/>
    <mergeCell ref="Y302:Y303"/>
    <mergeCell ref="Z302:Z303"/>
    <mergeCell ref="AA302:AA303"/>
    <mergeCell ref="S304:S305"/>
    <mergeCell ref="T304:T305"/>
    <mergeCell ref="U304:U305"/>
    <mergeCell ref="V304:V305"/>
    <mergeCell ref="W304:W305"/>
    <mergeCell ref="X304:X305"/>
    <mergeCell ref="Y304:Y305"/>
    <mergeCell ref="Z304:Z305"/>
    <mergeCell ref="AA304:AA305"/>
    <mergeCell ref="A298:A301"/>
    <mergeCell ref="B298:B301"/>
    <mergeCell ref="C298:C301"/>
    <mergeCell ref="D298:D301"/>
    <mergeCell ref="E298:E301"/>
    <mergeCell ref="F298:F301"/>
    <mergeCell ref="G298:G301"/>
    <mergeCell ref="H298:H301"/>
    <mergeCell ref="S298:S299"/>
    <mergeCell ref="T298:T299"/>
    <mergeCell ref="U298:U299"/>
    <mergeCell ref="V298:V299"/>
    <mergeCell ref="W298:W299"/>
    <mergeCell ref="X298:X299"/>
    <mergeCell ref="Y298:Y299"/>
    <mergeCell ref="Z298:Z299"/>
    <mergeCell ref="AA298:AA299"/>
    <mergeCell ref="A110:A113"/>
    <mergeCell ref="T110:T113"/>
    <mergeCell ref="U110:U113"/>
    <mergeCell ref="V110:V113"/>
    <mergeCell ref="W110:W113"/>
    <mergeCell ref="X110:X113"/>
    <mergeCell ref="Y110:Y113"/>
    <mergeCell ref="Z110:Z113"/>
    <mergeCell ref="AC110:AC113"/>
    <mergeCell ref="S19:S22"/>
    <mergeCell ref="T19:T22"/>
    <mergeCell ref="U19:U22"/>
    <mergeCell ref="V19:V22"/>
    <mergeCell ref="W19:W22"/>
    <mergeCell ref="X19:X22"/>
    <mergeCell ref="Y19:Y22"/>
    <mergeCell ref="Z19:Z22"/>
    <mergeCell ref="AC19:AC22"/>
    <mergeCell ref="S28:S29"/>
    <mergeCell ref="T28:T29"/>
    <mergeCell ref="U28:U29"/>
    <mergeCell ref="V28:V29"/>
    <mergeCell ref="W28:W29"/>
    <mergeCell ref="X28:X29"/>
    <mergeCell ref="Y28:Y29"/>
    <mergeCell ref="Z28:Z29"/>
    <mergeCell ref="AC28:AC29"/>
    <mergeCell ref="S24:S26"/>
    <mergeCell ref="T24:T26"/>
    <mergeCell ref="Y50:Y53"/>
    <mergeCell ref="Z50:Z53"/>
    <mergeCell ref="AC50:AC53"/>
    <mergeCell ref="A273:A276"/>
    <mergeCell ref="Y273:Y276"/>
    <mergeCell ref="E278:E281"/>
    <mergeCell ref="B278:B281"/>
    <mergeCell ref="H278:H281"/>
    <mergeCell ref="G278:G281"/>
    <mergeCell ref="F278:F281"/>
    <mergeCell ref="Z252:Z255"/>
    <mergeCell ref="AC252:AC255"/>
    <mergeCell ref="F248:F251"/>
    <mergeCell ref="G248:G251"/>
    <mergeCell ref="H248:H251"/>
    <mergeCell ref="A256:A259"/>
    <mergeCell ref="B256:B259"/>
    <mergeCell ref="C256:C259"/>
    <mergeCell ref="D256:D259"/>
    <mergeCell ref="E256:E259"/>
    <mergeCell ref="F256:F259"/>
    <mergeCell ref="G256:G259"/>
    <mergeCell ref="H256:H259"/>
    <mergeCell ref="S256:S259"/>
    <mergeCell ref="T256:T259"/>
    <mergeCell ref="U256:U259"/>
    <mergeCell ref="A260:A263"/>
    <mergeCell ref="C260:C263"/>
    <mergeCell ref="D260:D263"/>
    <mergeCell ref="E260:E263"/>
    <mergeCell ref="F260:F263"/>
    <mergeCell ref="G260:G263"/>
    <mergeCell ref="H260:H263"/>
    <mergeCell ref="S260:S263"/>
    <mergeCell ref="T260:T263"/>
    <mergeCell ref="Y24:Y26"/>
    <mergeCell ref="Z24:Z26"/>
    <mergeCell ref="AC24:AC26"/>
    <mergeCell ref="V32:V35"/>
    <mergeCell ref="W32:W35"/>
    <mergeCell ref="X32:X35"/>
    <mergeCell ref="Y32:Y35"/>
    <mergeCell ref="Z32:Z35"/>
    <mergeCell ref="AC32:AC35"/>
    <mergeCell ref="T30:T31"/>
    <mergeCell ref="U30:U31"/>
    <mergeCell ref="V30:V31"/>
    <mergeCell ref="W30:W31"/>
    <mergeCell ref="X30:X31"/>
    <mergeCell ref="Y30:Y31"/>
    <mergeCell ref="Z30:Z31"/>
    <mergeCell ref="AC30:AC31"/>
    <mergeCell ref="C61:C64"/>
    <mergeCell ref="D61:D64"/>
    <mergeCell ref="E61:E64"/>
    <mergeCell ref="F61:F64"/>
    <mergeCell ref="Z36:Z39"/>
    <mergeCell ref="AC36:AC39"/>
    <mergeCell ref="T46:T49"/>
    <mergeCell ref="U46:U49"/>
    <mergeCell ref="V46:V49"/>
    <mergeCell ref="W46:W49"/>
    <mergeCell ref="X46:X49"/>
    <mergeCell ref="Y46:Y49"/>
    <mergeCell ref="Z46:Z49"/>
    <mergeCell ref="AC46:AC49"/>
    <mergeCell ref="S46:S49"/>
    <mergeCell ref="H61:H64"/>
    <mergeCell ref="A61:A64"/>
    <mergeCell ref="B61:B64"/>
    <mergeCell ref="A46:A49"/>
    <mergeCell ref="B46:B49"/>
    <mergeCell ref="C46:C49"/>
    <mergeCell ref="D46:D49"/>
    <mergeCell ref="E46:E49"/>
    <mergeCell ref="F46:F49"/>
    <mergeCell ref="G46:G49"/>
    <mergeCell ref="H46:H49"/>
    <mergeCell ref="A50:A53"/>
    <mergeCell ref="B50:B53"/>
    <mergeCell ref="C50:C53"/>
    <mergeCell ref="D50:D53"/>
    <mergeCell ref="E50:E53"/>
    <mergeCell ref="G61:G64"/>
    <mergeCell ref="A28:A31"/>
    <mergeCell ref="B28:B31"/>
    <mergeCell ref="A54:A60"/>
    <mergeCell ref="B54:B60"/>
    <mergeCell ref="C54:C60"/>
    <mergeCell ref="D54:D60"/>
    <mergeCell ref="E54:E60"/>
    <mergeCell ref="F54:F60"/>
    <mergeCell ref="G54:G60"/>
    <mergeCell ref="H54:H60"/>
    <mergeCell ref="E36:E39"/>
    <mergeCell ref="F36:F39"/>
    <mergeCell ref="G36:G39"/>
    <mergeCell ref="H36:H39"/>
    <mergeCell ref="A32:A35"/>
    <mergeCell ref="B32:B35"/>
    <mergeCell ref="C32:C35"/>
    <mergeCell ref="A40:A45"/>
    <mergeCell ref="B40:B45"/>
    <mergeCell ref="C40:C45"/>
    <mergeCell ref="D40:D45"/>
    <mergeCell ref="F28:F31"/>
    <mergeCell ref="G28:G31"/>
    <mergeCell ref="F32:F35"/>
    <mergeCell ref="G32:G35"/>
    <mergeCell ref="H28:H31"/>
    <mergeCell ref="F50:F53"/>
    <mergeCell ref="G50:G53"/>
    <mergeCell ref="H50:H53"/>
    <mergeCell ref="AC73:AC76"/>
    <mergeCell ref="C65:C68"/>
    <mergeCell ref="D65:D68"/>
    <mergeCell ref="E65:E68"/>
    <mergeCell ref="F65:F68"/>
    <mergeCell ref="G65:G68"/>
    <mergeCell ref="H65:H68"/>
    <mergeCell ref="A65:A68"/>
    <mergeCell ref="B65:B68"/>
    <mergeCell ref="F69:F72"/>
    <mergeCell ref="S110:S113"/>
    <mergeCell ref="B110:B113"/>
    <mergeCell ref="E110:E113"/>
    <mergeCell ref="Z168:Z171"/>
    <mergeCell ref="AC131:AC134"/>
    <mergeCell ref="Z131:Z134"/>
    <mergeCell ref="F131:F134"/>
    <mergeCell ref="Y127:Y130"/>
    <mergeCell ref="Z127:Z130"/>
    <mergeCell ref="Z148:Z151"/>
    <mergeCell ref="AC140:AC143"/>
    <mergeCell ref="Z136:Z139"/>
    <mergeCell ref="AC136:AC139"/>
    <mergeCell ref="Y140:Y143"/>
    <mergeCell ref="Y144:Y147"/>
    <mergeCell ref="AC144:AC147"/>
    <mergeCell ref="AC152:AC155"/>
    <mergeCell ref="AC148:AC151"/>
    <mergeCell ref="Y136:Y139"/>
    <mergeCell ref="U144:U147"/>
    <mergeCell ref="D140:D143"/>
    <mergeCell ref="AC164:AC167"/>
    <mergeCell ref="AC341:AC344"/>
    <mergeCell ref="Z341:Z344"/>
    <mergeCell ref="V216:V219"/>
    <mergeCell ref="U216:U219"/>
    <mergeCell ref="T216:T219"/>
    <mergeCell ref="S216:S219"/>
    <mergeCell ref="E40:E45"/>
    <mergeCell ref="F40:F45"/>
    <mergeCell ref="G40:G45"/>
    <mergeCell ref="H40:H45"/>
    <mergeCell ref="A176:A179"/>
    <mergeCell ref="B176:B179"/>
    <mergeCell ref="C176:C179"/>
    <mergeCell ref="D176:D179"/>
    <mergeCell ref="E176:E179"/>
    <mergeCell ref="T168:T171"/>
    <mergeCell ref="U168:U171"/>
    <mergeCell ref="U160:U163"/>
    <mergeCell ref="C73:C76"/>
    <mergeCell ref="D73:D76"/>
    <mergeCell ref="E73:E76"/>
    <mergeCell ref="B164:B167"/>
    <mergeCell ref="F73:F76"/>
    <mergeCell ref="G73:G76"/>
    <mergeCell ref="H73:H76"/>
    <mergeCell ref="A73:A76"/>
    <mergeCell ref="B73:B76"/>
    <mergeCell ref="D164:D167"/>
    <mergeCell ref="E164:E167"/>
    <mergeCell ref="B160:B163"/>
    <mergeCell ref="A156:A159"/>
    <mergeCell ref="A164:A167"/>
    <mergeCell ref="AC345:AC348"/>
    <mergeCell ref="Z345:Z348"/>
    <mergeCell ref="Y345:Y348"/>
    <mergeCell ref="X345:X348"/>
    <mergeCell ref="W345:W348"/>
    <mergeCell ref="V345:V348"/>
    <mergeCell ref="U345:U348"/>
    <mergeCell ref="T345:T348"/>
    <mergeCell ref="S345:S348"/>
    <mergeCell ref="B349:B352"/>
    <mergeCell ref="A349:A352"/>
    <mergeCell ref="C23:C27"/>
    <mergeCell ref="D23:D27"/>
    <mergeCell ref="E23:E27"/>
    <mergeCell ref="F23:F27"/>
    <mergeCell ref="G23:G27"/>
    <mergeCell ref="H23:H27"/>
    <mergeCell ref="D32:D35"/>
    <mergeCell ref="H32:H35"/>
    <mergeCell ref="C28:C31"/>
    <mergeCell ref="D28:D31"/>
    <mergeCell ref="E28:E31"/>
    <mergeCell ref="H349:H352"/>
    <mergeCell ref="G349:G352"/>
    <mergeCell ref="F349:F352"/>
    <mergeCell ref="E349:E352"/>
    <mergeCell ref="D349:D352"/>
    <mergeCell ref="C349:C352"/>
    <mergeCell ref="A340:AC340"/>
    <mergeCell ref="H341:H344"/>
    <mergeCell ref="G341:G344"/>
    <mergeCell ref="F341:F344"/>
    <mergeCell ref="AC353:AC356"/>
    <mergeCell ref="Z353:Z356"/>
    <mergeCell ref="Y353:Y356"/>
    <mergeCell ref="X353:X356"/>
    <mergeCell ref="W353:W356"/>
    <mergeCell ref="V353:V356"/>
    <mergeCell ref="U353:U356"/>
    <mergeCell ref="T353:T356"/>
    <mergeCell ref="S353:S356"/>
    <mergeCell ref="AC349:AC352"/>
    <mergeCell ref="Z349:Z352"/>
    <mergeCell ref="Y349:Y352"/>
    <mergeCell ref="X349:X352"/>
    <mergeCell ref="W349:W352"/>
    <mergeCell ref="V349:V352"/>
    <mergeCell ref="U349:U352"/>
    <mergeCell ref="T349:T352"/>
    <mergeCell ref="S349:S352"/>
    <mergeCell ref="AB349:AB352"/>
    <mergeCell ref="AB353:AB356"/>
    <mergeCell ref="H353:H356"/>
    <mergeCell ref="G353:G356"/>
    <mergeCell ref="F353:F356"/>
    <mergeCell ref="E353:E356"/>
    <mergeCell ref="D353:D356"/>
    <mergeCell ref="C353:C356"/>
    <mergeCell ref="B353:B356"/>
    <mergeCell ref="A353:A356"/>
    <mergeCell ref="H345:H348"/>
    <mergeCell ref="G345:G348"/>
    <mergeCell ref="F345:F348"/>
    <mergeCell ref="E345:E348"/>
    <mergeCell ref="D345:D348"/>
    <mergeCell ref="C345:C348"/>
    <mergeCell ref="B345:B348"/>
    <mergeCell ref="A345:A348"/>
    <mergeCell ref="E341:E344"/>
    <mergeCell ref="D341:D344"/>
    <mergeCell ref="C341:C344"/>
    <mergeCell ref="B341:B344"/>
    <mergeCell ref="A341:A344"/>
    <mergeCell ref="AC294:AC297"/>
    <mergeCell ref="Z290:Z293"/>
    <mergeCell ref="Y290:Y293"/>
    <mergeCell ref="A290:A293"/>
    <mergeCell ref="X204:X207"/>
    <mergeCell ref="W192:W195"/>
    <mergeCell ref="W208:W211"/>
    <mergeCell ref="S273:S276"/>
    <mergeCell ref="A294:A297"/>
    <mergeCell ref="B294:B297"/>
    <mergeCell ref="C294:C297"/>
    <mergeCell ref="D294:D297"/>
    <mergeCell ref="E294:E297"/>
    <mergeCell ref="F294:F297"/>
    <mergeCell ref="G294:G297"/>
    <mergeCell ref="H294:H297"/>
    <mergeCell ref="S294:S297"/>
    <mergeCell ref="T294:T297"/>
    <mergeCell ref="U294:U297"/>
    <mergeCell ref="AC286:AC289"/>
    <mergeCell ref="A248:A251"/>
    <mergeCell ref="B248:B251"/>
    <mergeCell ref="H204:H207"/>
    <mergeCell ref="G204:G207"/>
    <mergeCell ref="S204:S207"/>
    <mergeCell ref="T204:T207"/>
    <mergeCell ref="H216:H219"/>
    <mergeCell ref="V248:V251"/>
    <mergeCell ref="W248:W251"/>
    <mergeCell ref="X248:X251"/>
    <mergeCell ref="E282:E285"/>
    <mergeCell ref="A272:AC272"/>
    <mergeCell ref="V294:V297"/>
    <mergeCell ref="W294:W297"/>
    <mergeCell ref="X294:X297"/>
    <mergeCell ref="Y294:Y297"/>
    <mergeCell ref="Z294:Z297"/>
    <mergeCell ref="X168:X171"/>
    <mergeCell ref="X290:X293"/>
    <mergeCell ref="W290:W293"/>
    <mergeCell ref="V290:V293"/>
    <mergeCell ref="U290:U293"/>
    <mergeCell ref="T290:T293"/>
    <mergeCell ref="S290:S293"/>
    <mergeCell ref="X273:X276"/>
    <mergeCell ref="V268:V271"/>
    <mergeCell ref="W268:W271"/>
    <mergeCell ref="X268:X271"/>
    <mergeCell ref="Y268:Y271"/>
    <mergeCell ref="Z268:Z271"/>
    <mergeCell ref="Y236:Y239"/>
    <mergeCell ref="Z236:Z239"/>
    <mergeCell ref="S248:S251"/>
    <mergeCell ref="T248:T251"/>
    <mergeCell ref="W216:W219"/>
    <mergeCell ref="W204:W207"/>
    <mergeCell ref="W278:W285"/>
    <mergeCell ref="X278:X285"/>
    <mergeCell ref="Y278:Y285"/>
    <mergeCell ref="W273:W276"/>
    <mergeCell ref="Y224:Y227"/>
    <mergeCell ref="V273:V276"/>
    <mergeCell ref="Z248:Z251"/>
    <mergeCell ref="X184:X187"/>
    <mergeCell ref="Z208:Z211"/>
    <mergeCell ref="Y212:Y215"/>
    <mergeCell ref="H252:H255"/>
    <mergeCell ref="S252:S255"/>
    <mergeCell ref="E273:E276"/>
    <mergeCell ref="T224:T227"/>
    <mergeCell ref="F268:F271"/>
    <mergeCell ref="G268:G271"/>
    <mergeCell ref="H268:H271"/>
    <mergeCell ref="S268:S271"/>
    <mergeCell ref="T268:T271"/>
    <mergeCell ref="U268:U271"/>
    <mergeCell ref="H273:H276"/>
    <mergeCell ref="G273:G276"/>
    <mergeCell ref="F273:F276"/>
    <mergeCell ref="X188:X191"/>
    <mergeCell ref="T188:T191"/>
    <mergeCell ref="V212:V215"/>
    <mergeCell ref="V204:V207"/>
    <mergeCell ref="T212:T215"/>
    <mergeCell ref="H224:H227"/>
    <mergeCell ref="E208:E211"/>
    <mergeCell ref="U232:U235"/>
    <mergeCell ref="V256:V259"/>
    <mergeCell ref="W256:W259"/>
    <mergeCell ref="X256:X259"/>
    <mergeCell ref="Y256:Y259"/>
    <mergeCell ref="Z256:Z259"/>
    <mergeCell ref="V192:V195"/>
    <mergeCell ref="X212:X215"/>
    <mergeCell ref="W212:W215"/>
    <mergeCell ref="S212:S215"/>
    <mergeCell ref="AC216:AC219"/>
    <mergeCell ref="Z216:Z219"/>
    <mergeCell ref="Y216:Y219"/>
    <mergeCell ref="X216:X219"/>
    <mergeCell ref="Z228:Z231"/>
    <mergeCell ref="Y228:Y231"/>
    <mergeCell ref="E252:E255"/>
    <mergeCell ref="AC228:AC231"/>
    <mergeCell ref="B252:B255"/>
    <mergeCell ref="C252:C255"/>
    <mergeCell ref="D252:D255"/>
    <mergeCell ref="V252:V255"/>
    <mergeCell ref="W252:W255"/>
    <mergeCell ref="X252:X255"/>
    <mergeCell ref="Y252:Y255"/>
    <mergeCell ref="Y341:Y344"/>
    <mergeCell ref="X341:X344"/>
    <mergeCell ref="W341:W344"/>
    <mergeCell ref="V341:V344"/>
    <mergeCell ref="U341:U344"/>
    <mergeCell ref="T341:T344"/>
    <mergeCell ref="S341:S344"/>
    <mergeCell ref="B290:B293"/>
    <mergeCell ref="AC248:AC251"/>
    <mergeCell ref="S310:S311"/>
    <mergeCell ref="T310:T311"/>
    <mergeCell ref="U310:U311"/>
    <mergeCell ref="V310:V311"/>
    <mergeCell ref="W310:W311"/>
    <mergeCell ref="X310:X311"/>
    <mergeCell ref="C282:C285"/>
    <mergeCell ref="D282:D285"/>
    <mergeCell ref="AC208:AC211"/>
    <mergeCell ref="X200:X203"/>
    <mergeCell ref="X208:X211"/>
    <mergeCell ref="Y208:Y211"/>
    <mergeCell ref="Z188:Z191"/>
    <mergeCell ref="Y188:Y191"/>
    <mergeCell ref="AC278:AC285"/>
    <mergeCell ref="S278:S285"/>
    <mergeCell ref="T278:T285"/>
    <mergeCell ref="U278:U285"/>
    <mergeCell ref="T180:T183"/>
    <mergeCell ref="T164:T167"/>
    <mergeCell ref="Y204:Y207"/>
    <mergeCell ref="Z204:Z207"/>
    <mergeCell ref="AC204:AC207"/>
    <mergeCell ref="H176:H179"/>
    <mergeCell ref="G176:G179"/>
    <mergeCell ref="X180:X183"/>
    <mergeCell ref="W200:W203"/>
    <mergeCell ref="W180:W183"/>
    <mergeCell ref="V168:V171"/>
    <mergeCell ref="X172:X175"/>
    <mergeCell ref="Z200:Z203"/>
    <mergeCell ref="U184:U187"/>
    <mergeCell ref="V184:V187"/>
    <mergeCell ref="W168:W171"/>
    <mergeCell ref="T176:T179"/>
    <mergeCell ref="U273:U276"/>
    <mergeCell ref="AC273:AC276"/>
    <mergeCell ref="Z273:Z276"/>
    <mergeCell ref="A277:AC277"/>
    <mergeCell ref="A278:A281"/>
    <mergeCell ref="A200:A203"/>
    <mergeCell ref="X144:X147"/>
    <mergeCell ref="AC192:AC195"/>
    <mergeCell ref="H196:H199"/>
    <mergeCell ref="U172:U175"/>
    <mergeCell ref="C172:C175"/>
    <mergeCell ref="D172:D175"/>
    <mergeCell ref="Z184:Z187"/>
    <mergeCell ref="A152:A155"/>
    <mergeCell ref="B152:B155"/>
    <mergeCell ref="W164:W167"/>
    <mergeCell ref="T184:T187"/>
    <mergeCell ref="C160:C163"/>
    <mergeCell ref="Y180:Y183"/>
    <mergeCell ref="Y196:Y199"/>
    <mergeCell ref="AC196:AC199"/>
    <mergeCell ref="W196:W199"/>
    <mergeCell ref="X196:X199"/>
    <mergeCell ref="X192:X195"/>
    <mergeCell ref="AC200:AC203"/>
    <mergeCell ref="W188:W191"/>
    <mergeCell ref="W184:W187"/>
    <mergeCell ref="Y192:Y195"/>
    <mergeCell ref="Y200:Y203"/>
    <mergeCell ref="G196:G199"/>
    <mergeCell ref="E180:E183"/>
    <mergeCell ref="H192:H195"/>
    <mergeCell ref="G192:G195"/>
    <mergeCell ref="AC184:AC187"/>
    <mergeCell ref="Y168:Y171"/>
    <mergeCell ref="W144:W147"/>
    <mergeCell ref="A172:A175"/>
    <mergeCell ref="Y164:Y167"/>
    <mergeCell ref="Z164:Z167"/>
    <mergeCell ref="V196:V199"/>
    <mergeCell ref="V200:V203"/>
    <mergeCell ref="H140:H143"/>
    <mergeCell ref="G140:G143"/>
    <mergeCell ref="V172:V175"/>
    <mergeCell ref="Y148:Y151"/>
    <mergeCell ref="X148:X151"/>
    <mergeCell ref="V188:V191"/>
    <mergeCell ref="U188:U191"/>
    <mergeCell ref="D156:D159"/>
    <mergeCell ref="U176:U179"/>
    <mergeCell ref="V176:V179"/>
    <mergeCell ref="F156:F159"/>
    <mergeCell ref="H160:H163"/>
    <mergeCell ref="Z192:Z195"/>
    <mergeCell ref="F140:F143"/>
    <mergeCell ref="T160:T163"/>
    <mergeCell ref="S156:S159"/>
    <mergeCell ref="T172:T175"/>
    <mergeCell ref="W172:W175"/>
    <mergeCell ref="T144:T147"/>
    <mergeCell ref="T200:T203"/>
    <mergeCell ref="W140:W143"/>
    <mergeCell ref="W148:W151"/>
    <mergeCell ref="V180:V183"/>
    <mergeCell ref="Y176:Y179"/>
    <mergeCell ref="U200:U203"/>
    <mergeCell ref="D184:D187"/>
    <mergeCell ref="X140:X143"/>
    <mergeCell ref="V156:V159"/>
    <mergeCell ref="AC176:AC179"/>
    <mergeCell ref="Z176:Z179"/>
    <mergeCell ref="Z196:Z199"/>
    <mergeCell ref="AC188:AC191"/>
    <mergeCell ref="AC180:AC183"/>
    <mergeCell ref="AC168:AC171"/>
    <mergeCell ref="AC172:AC175"/>
    <mergeCell ref="C184:C187"/>
    <mergeCell ref="C164:C167"/>
    <mergeCell ref="C156:C159"/>
    <mergeCell ref="C148:C151"/>
    <mergeCell ref="D148:D151"/>
    <mergeCell ref="A188:A191"/>
    <mergeCell ref="B188:B191"/>
    <mergeCell ref="H188:H191"/>
    <mergeCell ref="G188:G191"/>
    <mergeCell ref="F188:F191"/>
    <mergeCell ref="E188:E191"/>
    <mergeCell ref="D188:D191"/>
    <mergeCell ref="C188:C191"/>
    <mergeCell ref="A180:A183"/>
    <mergeCell ref="A168:A171"/>
    <mergeCell ref="B168:B171"/>
    <mergeCell ref="Z180:Z183"/>
    <mergeCell ref="Y184:Y187"/>
    <mergeCell ref="Y172:Y175"/>
    <mergeCell ref="Z172:Z175"/>
    <mergeCell ref="Y152:Y155"/>
    <mergeCell ref="Z152:Z155"/>
    <mergeCell ref="G156:G159"/>
    <mergeCell ref="S160:S163"/>
    <mergeCell ref="U164:U167"/>
    <mergeCell ref="A184:A187"/>
    <mergeCell ref="B184:B187"/>
    <mergeCell ref="Z140:Z143"/>
    <mergeCell ref="Y160:Y163"/>
    <mergeCell ref="AC160:AC163"/>
    <mergeCell ref="Z160:Z163"/>
    <mergeCell ref="A144:A147"/>
    <mergeCell ref="S164:S167"/>
    <mergeCell ref="C127:C130"/>
    <mergeCell ref="AC123:AC126"/>
    <mergeCell ref="G164:G167"/>
    <mergeCell ref="F164:F167"/>
    <mergeCell ref="G152:G155"/>
    <mergeCell ref="Z156:Z159"/>
    <mergeCell ref="V164:V167"/>
    <mergeCell ref="V144:V147"/>
    <mergeCell ref="T148:T151"/>
    <mergeCell ref="T152:T155"/>
    <mergeCell ref="V152:V155"/>
    <mergeCell ref="U152:U155"/>
    <mergeCell ref="Y156:Y159"/>
    <mergeCell ref="X127:X130"/>
    <mergeCell ref="X164:X167"/>
    <mergeCell ref="V160:V163"/>
    <mergeCell ref="Y131:Y134"/>
    <mergeCell ref="X152:X155"/>
    <mergeCell ref="AC127:AC130"/>
    <mergeCell ref="X160:X163"/>
    <mergeCell ref="D127:D130"/>
    <mergeCell ref="B156:B159"/>
    <mergeCell ref="F152:F155"/>
    <mergeCell ref="V127:V130"/>
    <mergeCell ref="AC81:AC84"/>
    <mergeCell ref="H106:H109"/>
    <mergeCell ref="A123:A126"/>
    <mergeCell ref="D160:D163"/>
    <mergeCell ref="S123:S126"/>
    <mergeCell ref="A160:A163"/>
    <mergeCell ref="B102:B105"/>
    <mergeCell ref="C102:C105"/>
    <mergeCell ref="D102:D105"/>
    <mergeCell ref="E102:E105"/>
    <mergeCell ref="A98:A101"/>
    <mergeCell ref="B106:B109"/>
    <mergeCell ref="C106:C109"/>
    <mergeCell ref="D106:D109"/>
    <mergeCell ref="S152:S155"/>
    <mergeCell ref="S148:S151"/>
    <mergeCell ref="S127:S130"/>
    <mergeCell ref="E131:E134"/>
    <mergeCell ref="C123:C126"/>
    <mergeCell ref="D123:D126"/>
    <mergeCell ref="E123:E126"/>
    <mergeCell ref="A131:A134"/>
    <mergeCell ref="B131:B134"/>
    <mergeCell ref="C119:C122"/>
    <mergeCell ref="D119:D122"/>
    <mergeCell ref="E119:E122"/>
    <mergeCell ref="S144:S147"/>
    <mergeCell ref="H148:H151"/>
    <mergeCell ref="G102:G105"/>
    <mergeCell ref="F114:F117"/>
    <mergeCell ref="G131:G134"/>
    <mergeCell ref="AC156:AC159"/>
    <mergeCell ref="Y90:Y93"/>
    <mergeCell ref="W119:W122"/>
    <mergeCell ref="V85:V88"/>
    <mergeCell ref="Z144:Z147"/>
    <mergeCell ref="Z119:Z122"/>
    <mergeCell ref="T123:T126"/>
    <mergeCell ref="T131:T134"/>
    <mergeCell ref="Y123:Y126"/>
    <mergeCell ref="Z123:Z126"/>
    <mergeCell ref="X131:X134"/>
    <mergeCell ref="A118:AC118"/>
    <mergeCell ref="Z90:Z93"/>
    <mergeCell ref="S131:S134"/>
    <mergeCell ref="X119:X122"/>
    <mergeCell ref="A140:A143"/>
    <mergeCell ref="B140:B143"/>
    <mergeCell ref="E140:E143"/>
    <mergeCell ref="G94:G97"/>
    <mergeCell ref="D90:D93"/>
    <mergeCell ref="E90:E93"/>
    <mergeCell ref="A90:A93"/>
    <mergeCell ref="Z98:Z101"/>
    <mergeCell ref="AC98:AC101"/>
    <mergeCell ref="T94:T97"/>
    <mergeCell ref="AC102:AC105"/>
    <mergeCell ref="T140:T143"/>
    <mergeCell ref="U140:U143"/>
    <mergeCell ref="Z94:Z97"/>
    <mergeCell ref="S102:S105"/>
    <mergeCell ref="S106:S109"/>
    <mergeCell ref="A114:A117"/>
    <mergeCell ref="C94:C97"/>
    <mergeCell ref="Y85:Y88"/>
    <mergeCell ref="Z85:Z88"/>
    <mergeCell ref="S85:S88"/>
    <mergeCell ref="T85:T88"/>
    <mergeCell ref="S69:S72"/>
    <mergeCell ref="G81:G84"/>
    <mergeCell ref="S81:S84"/>
    <mergeCell ref="T81:T84"/>
    <mergeCell ref="U81:U84"/>
    <mergeCell ref="X77:X80"/>
    <mergeCell ref="T77:T80"/>
    <mergeCell ref="S77:S80"/>
    <mergeCell ref="W81:W84"/>
    <mergeCell ref="X81:X84"/>
    <mergeCell ref="Y81:Y84"/>
    <mergeCell ref="Z81:Z84"/>
    <mergeCell ref="W77:W80"/>
    <mergeCell ref="S73:S76"/>
    <mergeCell ref="T73:T76"/>
    <mergeCell ref="Z73:Z76"/>
    <mergeCell ref="V81:V84"/>
    <mergeCell ref="Y73:Y76"/>
    <mergeCell ref="X85:X88"/>
    <mergeCell ref="H85:H88"/>
    <mergeCell ref="A69:A72"/>
    <mergeCell ref="B69:B72"/>
    <mergeCell ref="C69:C72"/>
    <mergeCell ref="Z15:Z18"/>
    <mergeCell ref="A77:A80"/>
    <mergeCell ref="A14:AC14"/>
    <mergeCell ref="Z77:Z80"/>
    <mergeCell ref="W61:W64"/>
    <mergeCell ref="X61:X64"/>
    <mergeCell ref="Y61:Y64"/>
    <mergeCell ref="Z61:Z64"/>
    <mergeCell ref="AC77:AC80"/>
    <mergeCell ref="T69:T72"/>
    <mergeCell ref="U69:U72"/>
    <mergeCell ref="V69:V72"/>
    <mergeCell ref="H69:H72"/>
    <mergeCell ref="G69:G72"/>
    <mergeCell ref="A19:A22"/>
    <mergeCell ref="B19:B22"/>
    <mergeCell ref="C19:C22"/>
    <mergeCell ref="D19:D22"/>
    <mergeCell ref="E19:E22"/>
    <mergeCell ref="F19:F22"/>
    <mergeCell ref="G19:G22"/>
    <mergeCell ref="H19:H22"/>
    <mergeCell ref="A36:A39"/>
    <mergeCell ref="B36:B39"/>
    <mergeCell ref="C36:C39"/>
    <mergeCell ref="D36:D39"/>
    <mergeCell ref="A23:A27"/>
    <mergeCell ref="B23:B27"/>
    <mergeCell ref="Y69:Y72"/>
    <mergeCell ref="AC212:AC215"/>
    <mergeCell ref="Z212:Z215"/>
    <mergeCell ref="Z278:Z285"/>
    <mergeCell ref="T196:T199"/>
    <mergeCell ref="T192:T195"/>
    <mergeCell ref="A13:AC13"/>
    <mergeCell ref="U15:U18"/>
    <mergeCell ref="V15:V18"/>
    <mergeCell ref="W15:W18"/>
    <mergeCell ref="B77:B80"/>
    <mergeCell ref="C77:C80"/>
    <mergeCell ref="D77:D80"/>
    <mergeCell ref="AC85:AC88"/>
    <mergeCell ref="AC69:AC72"/>
    <mergeCell ref="H77:H80"/>
    <mergeCell ref="G77:G80"/>
    <mergeCell ref="F77:F80"/>
    <mergeCell ref="H81:H84"/>
    <mergeCell ref="D69:D72"/>
    <mergeCell ref="E69:E72"/>
    <mergeCell ref="Y77:Y80"/>
    <mergeCell ref="F15:F18"/>
    <mergeCell ref="U77:U80"/>
    <mergeCell ref="AC15:AC18"/>
    <mergeCell ref="X15:X18"/>
    <mergeCell ref="E32:E35"/>
    <mergeCell ref="C278:C281"/>
    <mergeCell ref="D278:D281"/>
    <mergeCell ref="A119:A122"/>
    <mergeCell ref="B119:B122"/>
    <mergeCell ref="S140:S143"/>
    <mergeCell ref="E77:E80"/>
    <mergeCell ref="A357:B360"/>
    <mergeCell ref="S357:S360"/>
    <mergeCell ref="T357:T360"/>
    <mergeCell ref="U357:U360"/>
    <mergeCell ref="V357:V360"/>
    <mergeCell ref="W357:W360"/>
    <mergeCell ref="C357:C360"/>
    <mergeCell ref="D357:D360"/>
    <mergeCell ref="E357:E360"/>
    <mergeCell ref="H357:H360"/>
    <mergeCell ref="G357:G360"/>
    <mergeCell ref="F357:F360"/>
    <mergeCell ref="AC357:AC360"/>
    <mergeCell ref="X357:X360"/>
    <mergeCell ref="Y357:Y360"/>
    <mergeCell ref="Z357:Z360"/>
    <mergeCell ref="A282:A285"/>
    <mergeCell ref="B282:B285"/>
    <mergeCell ref="V278:V285"/>
    <mergeCell ref="H282:H285"/>
    <mergeCell ref="Y310:Y311"/>
    <mergeCell ref="Z310:Z311"/>
    <mergeCell ref="AC310:AC311"/>
    <mergeCell ref="S312:S313"/>
    <mergeCell ref="AC312:AC313"/>
    <mergeCell ref="D310:D313"/>
    <mergeCell ref="C310:C313"/>
    <mergeCell ref="B310:B313"/>
    <mergeCell ref="A310:A313"/>
    <mergeCell ref="Y315:Y318"/>
    <mergeCell ref="X315:X318"/>
    <mergeCell ref="W315:W318"/>
    <mergeCell ref="C200:C203"/>
    <mergeCell ref="D200:D203"/>
    <mergeCell ref="E200:E203"/>
    <mergeCell ref="F176:F179"/>
    <mergeCell ref="F252:F255"/>
    <mergeCell ref="G252:G255"/>
    <mergeCell ref="C168:C171"/>
    <mergeCell ref="E184:E187"/>
    <mergeCell ref="G216:G219"/>
    <mergeCell ref="F216:F219"/>
    <mergeCell ref="E216:E219"/>
    <mergeCell ref="D216:D219"/>
    <mergeCell ref="C216:C219"/>
    <mergeCell ref="B216:B219"/>
    <mergeCell ref="E228:E231"/>
    <mergeCell ref="D273:D276"/>
    <mergeCell ref="B200:B203"/>
    <mergeCell ref="F192:F195"/>
    <mergeCell ref="B228:B231"/>
    <mergeCell ref="G224:G227"/>
    <mergeCell ref="B273:B276"/>
    <mergeCell ref="B208:B211"/>
    <mergeCell ref="C208:C211"/>
    <mergeCell ref="C248:C251"/>
    <mergeCell ref="D248:D251"/>
    <mergeCell ref="E248:E251"/>
    <mergeCell ref="D208:D211"/>
    <mergeCell ref="F184:F187"/>
    <mergeCell ref="E236:E239"/>
    <mergeCell ref="F236:F239"/>
    <mergeCell ref="G236:G239"/>
    <mergeCell ref="B260:B263"/>
    <mergeCell ref="A106:A109"/>
    <mergeCell ref="B114:B117"/>
    <mergeCell ref="C114:C117"/>
    <mergeCell ref="A102:A105"/>
    <mergeCell ref="E114:E117"/>
    <mergeCell ref="D94:D97"/>
    <mergeCell ref="E94:E97"/>
    <mergeCell ref="B98:B101"/>
    <mergeCell ref="D85:D88"/>
    <mergeCell ref="E85:E88"/>
    <mergeCell ref="W102:W105"/>
    <mergeCell ref="X102:X105"/>
    <mergeCell ref="Y102:Y105"/>
    <mergeCell ref="Z102:Z105"/>
    <mergeCell ref="G98:G101"/>
    <mergeCell ref="U94:U97"/>
    <mergeCell ref="S114:S117"/>
    <mergeCell ref="V114:V117"/>
    <mergeCell ref="W114:W117"/>
    <mergeCell ref="X114:X117"/>
    <mergeCell ref="Y114:Y117"/>
    <mergeCell ref="T98:T101"/>
    <mergeCell ref="W94:W97"/>
    <mergeCell ref="X94:X97"/>
    <mergeCell ref="U98:U101"/>
    <mergeCell ref="S98:S101"/>
    <mergeCell ref="S94:S97"/>
    <mergeCell ref="T90:T93"/>
    <mergeCell ref="U90:U93"/>
    <mergeCell ref="V90:V93"/>
    <mergeCell ref="H90:H93"/>
    <mergeCell ref="T106:T109"/>
    <mergeCell ref="C152:C155"/>
    <mergeCell ref="E148:E151"/>
    <mergeCell ref="E152:E155"/>
    <mergeCell ref="D168:D171"/>
    <mergeCell ref="C140:C143"/>
    <mergeCell ref="F123:F126"/>
    <mergeCell ref="H180:H183"/>
    <mergeCell ref="G180:G183"/>
    <mergeCell ref="F180:F183"/>
    <mergeCell ref="B148:B151"/>
    <mergeCell ref="F148:F151"/>
    <mergeCell ref="V2:AC5"/>
    <mergeCell ref="A6:AC6"/>
    <mergeCell ref="S8:AC8"/>
    <mergeCell ref="E8:E11"/>
    <mergeCell ref="C8:D10"/>
    <mergeCell ref="B8:B11"/>
    <mergeCell ref="A8:A11"/>
    <mergeCell ref="V10:AC10"/>
    <mergeCell ref="J10:J11"/>
    <mergeCell ref="I10:I11"/>
    <mergeCell ref="U10:U11"/>
    <mergeCell ref="U9:AC9"/>
    <mergeCell ref="T9:T11"/>
    <mergeCell ref="S9:S11"/>
    <mergeCell ref="Z7:AC7"/>
    <mergeCell ref="F8:R9"/>
    <mergeCell ref="F10:H10"/>
    <mergeCell ref="K10:R10"/>
    <mergeCell ref="A94:A97"/>
    <mergeCell ref="B94:B97"/>
    <mergeCell ref="E106:E109"/>
    <mergeCell ref="AC94:AC97"/>
    <mergeCell ref="H98:H101"/>
    <mergeCell ref="G90:G93"/>
    <mergeCell ref="F90:F93"/>
    <mergeCell ref="H94:H97"/>
    <mergeCell ref="C144:C147"/>
    <mergeCell ref="D144:D147"/>
    <mergeCell ref="E144:E147"/>
    <mergeCell ref="B172:B175"/>
    <mergeCell ref="E172:E175"/>
    <mergeCell ref="S192:S195"/>
    <mergeCell ref="F196:F199"/>
    <mergeCell ref="B180:B183"/>
    <mergeCell ref="C180:C183"/>
    <mergeCell ref="D180:D183"/>
    <mergeCell ref="E168:E171"/>
    <mergeCell ref="H172:H175"/>
    <mergeCell ref="S184:S187"/>
    <mergeCell ref="H184:H187"/>
    <mergeCell ref="G184:G187"/>
    <mergeCell ref="S196:S199"/>
    <mergeCell ref="E192:E195"/>
    <mergeCell ref="B196:B199"/>
    <mergeCell ref="C196:C199"/>
    <mergeCell ref="D196:D199"/>
    <mergeCell ref="E196:E199"/>
    <mergeCell ref="B144:B147"/>
    <mergeCell ref="E160:E163"/>
    <mergeCell ref="D152:D155"/>
    <mergeCell ref="E156:E159"/>
    <mergeCell ref="G160:G163"/>
    <mergeCell ref="F160:F163"/>
    <mergeCell ref="A81:A84"/>
    <mergeCell ref="B81:B84"/>
    <mergeCell ref="B90:B93"/>
    <mergeCell ref="C90:C93"/>
    <mergeCell ref="Y119:Y122"/>
    <mergeCell ref="A127:A130"/>
    <mergeCell ref="B127:B130"/>
    <mergeCell ref="C131:C134"/>
    <mergeCell ref="D131:D134"/>
    <mergeCell ref="H114:H117"/>
    <mergeCell ref="G114:G117"/>
    <mergeCell ref="V94:V97"/>
    <mergeCell ref="T102:T105"/>
    <mergeCell ref="U102:U105"/>
    <mergeCell ref="V102:V105"/>
    <mergeCell ref="B123:B126"/>
    <mergeCell ref="H119:H122"/>
    <mergeCell ref="G119:G122"/>
    <mergeCell ref="F119:F122"/>
    <mergeCell ref="G106:G109"/>
    <mergeCell ref="F106:F109"/>
    <mergeCell ref="C98:C101"/>
    <mergeCell ref="D98:D101"/>
    <mergeCell ref="D114:D117"/>
    <mergeCell ref="A85:A88"/>
    <mergeCell ref="B85:B88"/>
    <mergeCell ref="C85:C88"/>
    <mergeCell ref="W123:W126"/>
    <mergeCell ref="X123:X126"/>
    <mergeCell ref="V123:V126"/>
    <mergeCell ref="W127:W130"/>
    <mergeCell ref="G123:G126"/>
    <mergeCell ref="E15:E18"/>
    <mergeCell ref="H144:H147"/>
    <mergeCell ref="G144:G147"/>
    <mergeCell ref="F144:F147"/>
    <mergeCell ref="V140:V143"/>
    <mergeCell ref="V148:V151"/>
    <mergeCell ref="H136:H139"/>
    <mergeCell ref="G136:G139"/>
    <mergeCell ref="F136:F139"/>
    <mergeCell ref="H123:H126"/>
    <mergeCell ref="S119:S122"/>
    <mergeCell ref="T119:T122"/>
    <mergeCell ref="H127:H130"/>
    <mergeCell ref="G127:G130"/>
    <mergeCell ref="F127:F130"/>
    <mergeCell ref="H131:H134"/>
    <mergeCell ref="T127:T130"/>
    <mergeCell ref="U127:U130"/>
    <mergeCell ref="E98:E101"/>
    <mergeCell ref="E127:E130"/>
    <mergeCell ref="R26:R27"/>
    <mergeCell ref="O26:O27"/>
    <mergeCell ref="N26:N27"/>
    <mergeCell ref="M26:M27"/>
    <mergeCell ref="L26:L27"/>
    <mergeCell ref="K26:K27"/>
    <mergeCell ref="U119:U122"/>
    <mergeCell ref="U148:U151"/>
    <mergeCell ref="V61:V64"/>
    <mergeCell ref="H102:H105"/>
    <mergeCell ref="I57:I60"/>
    <mergeCell ref="J57:J60"/>
    <mergeCell ref="H156:H159"/>
    <mergeCell ref="G148:G151"/>
    <mergeCell ref="A15:A18"/>
    <mergeCell ref="B15:B18"/>
    <mergeCell ref="C15:C18"/>
    <mergeCell ref="A135:AC135"/>
    <mergeCell ref="A136:A139"/>
    <mergeCell ref="B136:B139"/>
    <mergeCell ref="C136:C139"/>
    <mergeCell ref="D136:D139"/>
    <mergeCell ref="E136:E139"/>
    <mergeCell ref="S136:S139"/>
    <mergeCell ref="T136:T139"/>
    <mergeCell ref="U136:U139"/>
    <mergeCell ref="V136:V139"/>
    <mergeCell ref="W136:W139"/>
    <mergeCell ref="X136:X139"/>
    <mergeCell ref="T15:T18"/>
    <mergeCell ref="W85:W88"/>
    <mergeCell ref="V77:V80"/>
    <mergeCell ref="H15:H18"/>
    <mergeCell ref="Y94:Y97"/>
    <mergeCell ref="G15:G18"/>
    <mergeCell ref="D15:D18"/>
    <mergeCell ref="F102:F105"/>
    <mergeCell ref="V119:V122"/>
    <mergeCell ref="C81:C84"/>
    <mergeCell ref="D81:D84"/>
    <mergeCell ref="E81:E84"/>
    <mergeCell ref="A89:AC89"/>
    <mergeCell ref="S15:S18"/>
    <mergeCell ref="F98:F101"/>
    <mergeCell ref="A208:A211"/>
    <mergeCell ref="A212:A215"/>
    <mergeCell ref="X228:X231"/>
    <mergeCell ref="W228:W231"/>
    <mergeCell ref="V228:V231"/>
    <mergeCell ref="U228:U231"/>
    <mergeCell ref="T228:T231"/>
    <mergeCell ref="S228:S231"/>
    <mergeCell ref="H212:H215"/>
    <mergeCell ref="G212:G215"/>
    <mergeCell ref="D212:D215"/>
    <mergeCell ref="C212:C215"/>
    <mergeCell ref="B212:B215"/>
    <mergeCell ref="V208:V211"/>
    <mergeCell ref="F224:F227"/>
    <mergeCell ref="A216:A219"/>
    <mergeCell ref="G208:G211"/>
    <mergeCell ref="U212:U215"/>
    <mergeCell ref="A228:A231"/>
    <mergeCell ref="S224:S227"/>
    <mergeCell ref="H208:H211"/>
    <mergeCell ref="F212:F215"/>
    <mergeCell ref="A224:A227"/>
    <mergeCell ref="B224:B227"/>
    <mergeCell ref="H200:H203"/>
    <mergeCell ref="G200:G203"/>
    <mergeCell ref="F200:F203"/>
    <mergeCell ref="A252:A255"/>
    <mergeCell ref="C228:C231"/>
    <mergeCell ref="A204:A207"/>
    <mergeCell ref="F204:F207"/>
    <mergeCell ref="S188:S191"/>
    <mergeCell ref="C232:C235"/>
    <mergeCell ref="D232:D235"/>
    <mergeCell ref="E232:E235"/>
    <mergeCell ref="F232:F235"/>
    <mergeCell ref="G232:G235"/>
    <mergeCell ref="H232:H235"/>
    <mergeCell ref="S232:S235"/>
    <mergeCell ref="A240:A243"/>
    <mergeCell ref="B240:B243"/>
    <mergeCell ref="C240:C243"/>
    <mergeCell ref="D240:D243"/>
    <mergeCell ref="E240:E243"/>
    <mergeCell ref="F240:F243"/>
    <mergeCell ref="A192:A195"/>
    <mergeCell ref="B204:B207"/>
    <mergeCell ref="C204:C207"/>
    <mergeCell ref="D204:D207"/>
    <mergeCell ref="E204:E207"/>
    <mergeCell ref="C192:C195"/>
    <mergeCell ref="D192:D195"/>
    <mergeCell ref="F208:F211"/>
    <mergeCell ref="B192:B195"/>
    <mergeCell ref="A236:A239"/>
    <mergeCell ref="B236:B239"/>
    <mergeCell ref="C319:C322"/>
    <mergeCell ref="B319:B322"/>
    <mergeCell ref="AC315:AC318"/>
    <mergeCell ref="Z315:Z318"/>
    <mergeCell ref="A148:A151"/>
    <mergeCell ref="G172:G175"/>
    <mergeCell ref="S172:S175"/>
    <mergeCell ref="S168:S171"/>
    <mergeCell ref="S176:S179"/>
    <mergeCell ref="V131:V134"/>
    <mergeCell ref="W131:W134"/>
    <mergeCell ref="W152:W155"/>
    <mergeCell ref="U192:U195"/>
    <mergeCell ref="U180:U183"/>
    <mergeCell ref="U196:U199"/>
    <mergeCell ref="H228:H231"/>
    <mergeCell ref="G228:G231"/>
    <mergeCell ref="F228:F231"/>
    <mergeCell ref="W224:W227"/>
    <mergeCell ref="V224:V227"/>
    <mergeCell ref="U224:U227"/>
    <mergeCell ref="H168:H171"/>
    <mergeCell ref="G168:G171"/>
    <mergeCell ref="F168:F171"/>
    <mergeCell ref="H152:H155"/>
    <mergeCell ref="F172:F175"/>
    <mergeCell ref="H164:H167"/>
    <mergeCell ref="A196:A199"/>
    <mergeCell ref="E212:E215"/>
    <mergeCell ref="T273:T276"/>
    <mergeCell ref="S180:S183"/>
    <mergeCell ref="S200:S203"/>
    <mergeCell ref="Y312:Y313"/>
    <mergeCell ref="Z312:Z313"/>
    <mergeCell ref="T312:T313"/>
    <mergeCell ref="AC319:AC322"/>
    <mergeCell ref="Z319:Z322"/>
    <mergeCell ref="Y319:Y322"/>
    <mergeCell ref="X319:X322"/>
    <mergeCell ref="W319:W322"/>
    <mergeCell ref="V319:V322"/>
    <mergeCell ref="U319:U322"/>
    <mergeCell ref="T319:T322"/>
    <mergeCell ref="S319:S322"/>
    <mergeCell ref="H319:H322"/>
    <mergeCell ref="G319:G322"/>
    <mergeCell ref="F319:F322"/>
    <mergeCell ref="E319:E322"/>
    <mergeCell ref="D319:D322"/>
    <mergeCell ref="B286:B289"/>
    <mergeCell ref="A286:A289"/>
    <mergeCell ref="H286:H289"/>
    <mergeCell ref="G286:G289"/>
    <mergeCell ref="G315:G318"/>
    <mergeCell ref="F315:F318"/>
    <mergeCell ref="E315:E318"/>
    <mergeCell ref="D315:D318"/>
    <mergeCell ref="C315:C318"/>
    <mergeCell ref="B315:B318"/>
    <mergeCell ref="A315:A318"/>
    <mergeCell ref="H310:H313"/>
    <mergeCell ref="G310:G313"/>
    <mergeCell ref="F310:F313"/>
    <mergeCell ref="E310:E313"/>
    <mergeCell ref="F286:F289"/>
    <mergeCell ref="A268:A271"/>
    <mergeCell ref="B268:B271"/>
    <mergeCell ref="A314:AC314"/>
    <mergeCell ref="H315:H318"/>
    <mergeCell ref="G282:G285"/>
    <mergeCell ref="F282:F285"/>
    <mergeCell ref="H290:H293"/>
    <mergeCell ref="AC268:AC271"/>
    <mergeCell ref="V315:V318"/>
    <mergeCell ref="U315:U318"/>
    <mergeCell ref="T315:T318"/>
    <mergeCell ref="S315:S318"/>
    <mergeCell ref="U312:U313"/>
    <mergeCell ref="V312:V313"/>
    <mergeCell ref="W312:W313"/>
    <mergeCell ref="X312:X313"/>
    <mergeCell ref="D290:D293"/>
    <mergeCell ref="C290:C293"/>
    <mergeCell ref="AC290:AC293"/>
    <mergeCell ref="Z286:Z289"/>
    <mergeCell ref="Y286:Y289"/>
    <mergeCell ref="X286:X289"/>
    <mergeCell ref="W286:W289"/>
    <mergeCell ref="V286:V289"/>
    <mergeCell ref="U286:U289"/>
    <mergeCell ref="T286:T289"/>
    <mergeCell ref="S286:S289"/>
    <mergeCell ref="AC224:AC227"/>
    <mergeCell ref="X224:X227"/>
    <mergeCell ref="D228:D231"/>
    <mergeCell ref="E286:E289"/>
    <mergeCell ref="D286:D289"/>
    <mergeCell ref="C286:C289"/>
    <mergeCell ref="E224:E227"/>
    <mergeCell ref="D224:D227"/>
    <mergeCell ref="C224:C227"/>
    <mergeCell ref="T232:T235"/>
    <mergeCell ref="C268:C271"/>
    <mergeCell ref="D268:D271"/>
    <mergeCell ref="E268:E271"/>
    <mergeCell ref="C273:C276"/>
    <mergeCell ref="Y248:Y251"/>
    <mergeCell ref="AC256:AC259"/>
    <mergeCell ref="Y232:Y235"/>
    <mergeCell ref="Z232:Z235"/>
    <mergeCell ref="AC232:AC235"/>
    <mergeCell ref="C236:C239"/>
    <mergeCell ref="D236:D239"/>
    <mergeCell ref="K57:K60"/>
    <mergeCell ref="L57:L60"/>
    <mergeCell ref="M57:M60"/>
    <mergeCell ref="N57:N60"/>
    <mergeCell ref="O57:O60"/>
    <mergeCell ref="R57:R60"/>
    <mergeCell ref="S65:S68"/>
    <mergeCell ref="G85:G88"/>
    <mergeCell ref="A319:A322"/>
    <mergeCell ref="AC220:AC223"/>
    <mergeCell ref="Z220:Z223"/>
    <mergeCell ref="Y220:Y223"/>
    <mergeCell ref="X220:X223"/>
    <mergeCell ref="W220:W223"/>
    <mergeCell ref="V220:V223"/>
    <mergeCell ref="U220:U223"/>
    <mergeCell ref="T220:T223"/>
    <mergeCell ref="S220:S223"/>
    <mergeCell ref="E220:E223"/>
    <mergeCell ref="D220:D223"/>
    <mergeCell ref="C220:C223"/>
    <mergeCell ref="B220:B223"/>
    <mergeCell ref="A220:A223"/>
    <mergeCell ref="H220:H223"/>
    <mergeCell ref="G220:G223"/>
    <mergeCell ref="F220:F223"/>
    <mergeCell ref="G290:G293"/>
    <mergeCell ref="F290:F293"/>
    <mergeCell ref="E290:E293"/>
    <mergeCell ref="F85:F88"/>
    <mergeCell ref="F94:F97"/>
    <mergeCell ref="F81:F84"/>
    <mergeCell ref="J26:J27"/>
    <mergeCell ref="I26:I27"/>
    <mergeCell ref="S40:S41"/>
    <mergeCell ref="I41:I42"/>
    <mergeCell ref="J41:J42"/>
    <mergeCell ref="K41:K42"/>
    <mergeCell ref="L41:L42"/>
    <mergeCell ref="M41:M42"/>
    <mergeCell ref="N41:N42"/>
    <mergeCell ref="O41:O42"/>
    <mergeCell ref="R41:R42"/>
    <mergeCell ref="S36:S39"/>
    <mergeCell ref="S32:S35"/>
    <mergeCell ref="O43:O44"/>
    <mergeCell ref="R43:R44"/>
    <mergeCell ref="I43:I44"/>
    <mergeCell ref="J43:J44"/>
    <mergeCell ref="K43:K44"/>
    <mergeCell ref="L43:L44"/>
    <mergeCell ref="M43:M44"/>
    <mergeCell ref="N43:N44"/>
    <mergeCell ref="S30:S31"/>
    <mergeCell ref="Q26:Q27"/>
    <mergeCell ref="Q41:Q42"/>
    <mergeCell ref="Q43:Q44"/>
    <mergeCell ref="U106:U109"/>
    <mergeCell ref="U85:U88"/>
    <mergeCell ref="U73:U76"/>
    <mergeCell ref="V73:V76"/>
    <mergeCell ref="W73:W76"/>
    <mergeCell ref="X73:X76"/>
    <mergeCell ref="X69:X72"/>
    <mergeCell ref="S50:S53"/>
    <mergeCell ref="T252:T255"/>
    <mergeCell ref="U252:U255"/>
    <mergeCell ref="U123:U126"/>
    <mergeCell ref="U131:U134"/>
    <mergeCell ref="U204:U207"/>
    <mergeCell ref="T156:T159"/>
    <mergeCell ref="U156:U159"/>
    <mergeCell ref="S90:S93"/>
    <mergeCell ref="U248:U251"/>
    <mergeCell ref="T114:T117"/>
    <mergeCell ref="U114:U117"/>
    <mergeCell ref="T50:T53"/>
    <mergeCell ref="U50:U53"/>
    <mergeCell ref="V232:V235"/>
    <mergeCell ref="W232:W235"/>
    <mergeCell ref="X232:X235"/>
    <mergeCell ref="W90:W93"/>
    <mergeCell ref="X90:X93"/>
    <mergeCell ref="S208:S211"/>
    <mergeCell ref="T208:T211"/>
    <mergeCell ref="U208:U211"/>
    <mergeCell ref="V50:V53"/>
    <mergeCell ref="W50:W53"/>
    <mergeCell ref="X50:X53"/>
    <mergeCell ref="AC65:AC68"/>
    <mergeCell ref="Z65:Z68"/>
    <mergeCell ref="Y65:Y68"/>
    <mergeCell ref="X65:X68"/>
    <mergeCell ref="W65:W68"/>
    <mergeCell ref="V65:V68"/>
    <mergeCell ref="U65:U68"/>
    <mergeCell ref="T65:T68"/>
    <mergeCell ref="S61:S64"/>
    <mergeCell ref="T61:T64"/>
    <mergeCell ref="U61:U64"/>
    <mergeCell ref="AC61:AC64"/>
    <mergeCell ref="Z224:Z227"/>
    <mergeCell ref="AC90:AC93"/>
    <mergeCell ref="Z114:Z117"/>
    <mergeCell ref="AC114:AC117"/>
    <mergeCell ref="W106:W109"/>
    <mergeCell ref="X106:X109"/>
    <mergeCell ref="Y106:Y109"/>
    <mergeCell ref="Z106:Z109"/>
    <mergeCell ref="AC106:AC109"/>
    <mergeCell ref="V98:V101"/>
    <mergeCell ref="W98:W101"/>
    <mergeCell ref="X98:X101"/>
    <mergeCell ref="AC119:AC122"/>
    <mergeCell ref="W156:W159"/>
    <mergeCell ref="X156:X159"/>
    <mergeCell ref="W176:W179"/>
    <mergeCell ref="X176:X179"/>
    <mergeCell ref="W160:W163"/>
    <mergeCell ref="Y98:Y101"/>
    <mergeCell ref="V106:V109"/>
    <mergeCell ref="H236:H239"/>
    <mergeCell ref="S236:S239"/>
    <mergeCell ref="T236:T239"/>
    <mergeCell ref="U236:U239"/>
    <mergeCell ref="V236:V239"/>
    <mergeCell ref="W236:W239"/>
    <mergeCell ref="X236:X239"/>
    <mergeCell ref="AC236:AC239"/>
    <mergeCell ref="A232:A235"/>
    <mergeCell ref="B232:B235"/>
    <mergeCell ref="G240:G243"/>
    <mergeCell ref="H240:H243"/>
    <mergeCell ref="S240:S243"/>
    <mergeCell ref="T240:T243"/>
    <mergeCell ref="U240:U243"/>
    <mergeCell ref="V240:V243"/>
    <mergeCell ref="W240:W243"/>
    <mergeCell ref="X240:X243"/>
    <mergeCell ref="Y240:Y243"/>
    <mergeCell ref="Z240:Z243"/>
    <mergeCell ref="AC240:AC243"/>
    <mergeCell ref="A244:A247"/>
    <mergeCell ref="B244:B247"/>
    <mergeCell ref="C244:C247"/>
    <mergeCell ref="D244:D247"/>
    <mergeCell ref="E244:E247"/>
    <mergeCell ref="F244:F247"/>
    <mergeCell ref="G244:G247"/>
    <mergeCell ref="H244:H247"/>
    <mergeCell ref="S244:S247"/>
    <mergeCell ref="T244:T247"/>
    <mergeCell ref="U244:U247"/>
    <mergeCell ref="V244:V247"/>
    <mergeCell ref="W244:W247"/>
    <mergeCell ref="X244:X247"/>
    <mergeCell ref="Y244:Y247"/>
    <mergeCell ref="Z244:Z247"/>
    <mergeCell ref="AC244:AC247"/>
    <mergeCell ref="AB244:AB247"/>
    <mergeCell ref="U260:U263"/>
    <mergeCell ref="V260:V263"/>
    <mergeCell ref="W260:W263"/>
    <mergeCell ref="X260:X263"/>
    <mergeCell ref="Y260:Y263"/>
    <mergeCell ref="Z260:Z263"/>
    <mergeCell ref="AC260:AC263"/>
    <mergeCell ref="A264:A267"/>
    <mergeCell ref="B264:B267"/>
    <mergeCell ref="C264:C267"/>
    <mergeCell ref="D264:D267"/>
    <mergeCell ref="E264:E267"/>
    <mergeCell ref="F264:F267"/>
    <mergeCell ref="G264:G267"/>
    <mergeCell ref="H264:H267"/>
    <mergeCell ref="S264:S267"/>
    <mergeCell ref="T264:T267"/>
    <mergeCell ref="U264:U267"/>
    <mergeCell ref="V264:V267"/>
    <mergeCell ref="W264:W267"/>
    <mergeCell ref="X264:X267"/>
    <mergeCell ref="Y264:Y267"/>
    <mergeCell ref="Z264:Z267"/>
    <mergeCell ref="AC264:AC267"/>
    <mergeCell ref="Q57:Q60"/>
    <mergeCell ref="P26:P27"/>
    <mergeCell ref="P41:P42"/>
    <mergeCell ref="P43:P44"/>
    <mergeCell ref="P57:P60"/>
    <mergeCell ref="AA15:AA18"/>
    <mergeCell ref="AA19:AA22"/>
    <mergeCell ref="AA24:AA26"/>
    <mergeCell ref="AA28:AA29"/>
    <mergeCell ref="AA30:AA31"/>
    <mergeCell ref="AA32:AA35"/>
    <mergeCell ref="AA36:AA39"/>
    <mergeCell ref="AA46:AA49"/>
    <mergeCell ref="AA50:AA53"/>
    <mergeCell ref="AA61:AA64"/>
    <mergeCell ref="AA65:AA68"/>
    <mergeCell ref="AA69:AA72"/>
    <mergeCell ref="Y15:Y18"/>
    <mergeCell ref="Z69:Z72"/>
    <mergeCell ref="W69:W72"/>
    <mergeCell ref="T32:T35"/>
    <mergeCell ref="U32:U35"/>
    <mergeCell ref="T36:T39"/>
    <mergeCell ref="U36:U39"/>
    <mergeCell ref="V36:V39"/>
    <mergeCell ref="W36:W39"/>
    <mergeCell ref="X36:X39"/>
    <mergeCell ref="Y36:Y39"/>
    <mergeCell ref="U24:U26"/>
    <mergeCell ref="V24:V26"/>
    <mergeCell ref="W24:W26"/>
    <mergeCell ref="X24:X26"/>
    <mergeCell ref="AA73:AA76"/>
    <mergeCell ref="AA77:AA80"/>
    <mergeCell ref="AA81:AA84"/>
    <mergeCell ref="AA85:AA88"/>
    <mergeCell ref="AA90:AA93"/>
    <mergeCell ref="AA94:AA97"/>
    <mergeCell ref="AA98:AA101"/>
    <mergeCell ref="AA102:AA105"/>
    <mergeCell ref="AA106:AA109"/>
    <mergeCell ref="AA110:AA113"/>
    <mergeCell ref="AA114:AA117"/>
    <mergeCell ref="AA119:AA122"/>
    <mergeCell ref="AA123:AA126"/>
    <mergeCell ref="AA127:AA130"/>
    <mergeCell ref="AA131:AA134"/>
    <mergeCell ref="AA136:AA139"/>
    <mergeCell ref="AA140:AA143"/>
    <mergeCell ref="AA144:AA147"/>
    <mergeCell ref="AA148:AA151"/>
    <mergeCell ref="AA152:AA155"/>
    <mergeCell ref="AA156:AA159"/>
    <mergeCell ref="AA160:AA163"/>
    <mergeCell ref="AA164:AA167"/>
    <mergeCell ref="AA168:AA171"/>
    <mergeCell ref="AA172:AA175"/>
    <mergeCell ref="AA176:AA179"/>
    <mergeCell ref="AA180:AA183"/>
    <mergeCell ref="AA184:AA187"/>
    <mergeCell ref="AA188:AA191"/>
    <mergeCell ref="AA192:AA195"/>
    <mergeCell ref="AA196:AA199"/>
    <mergeCell ref="AA200:AA203"/>
    <mergeCell ref="AA204:AA207"/>
    <mergeCell ref="AA208:AA211"/>
    <mergeCell ref="AA212:AA215"/>
    <mergeCell ref="AA216:AA219"/>
    <mergeCell ref="AA220:AA223"/>
    <mergeCell ref="AA224:AA227"/>
    <mergeCell ref="AA228:AA231"/>
    <mergeCell ref="AA232:AA235"/>
    <mergeCell ref="AA236:AA239"/>
    <mergeCell ref="AA240:AA243"/>
    <mergeCell ref="AA244:AA247"/>
    <mergeCell ref="AA248:AA251"/>
    <mergeCell ref="AA252:AA255"/>
    <mergeCell ref="AA256:AA259"/>
    <mergeCell ref="AA260:AA263"/>
    <mergeCell ref="AA264:AA267"/>
    <mergeCell ref="AA268:AA271"/>
    <mergeCell ref="AA273:AA276"/>
    <mergeCell ref="AA278:AA285"/>
    <mergeCell ref="AA286:AA289"/>
    <mergeCell ref="AA290:AA293"/>
    <mergeCell ref="AA294:AA297"/>
    <mergeCell ref="AA310:AA311"/>
    <mergeCell ref="AA312:AA313"/>
    <mergeCell ref="AA315:AA318"/>
    <mergeCell ref="AA319:AA322"/>
    <mergeCell ref="AA341:AA344"/>
    <mergeCell ref="AA345:AA348"/>
    <mergeCell ref="AA349:AA352"/>
    <mergeCell ref="AA353:AA356"/>
    <mergeCell ref="AA357:AA360"/>
    <mergeCell ref="AB15:AB18"/>
    <mergeCell ref="AB19:AB22"/>
    <mergeCell ref="AB24:AB26"/>
    <mergeCell ref="AB28:AB29"/>
    <mergeCell ref="AB30:AB31"/>
    <mergeCell ref="AB32:AB35"/>
    <mergeCell ref="AB36:AB39"/>
    <mergeCell ref="AB46:AB49"/>
    <mergeCell ref="AB50:AB53"/>
    <mergeCell ref="AB61:AB64"/>
    <mergeCell ref="AB65:AB68"/>
    <mergeCell ref="AB69:AB72"/>
    <mergeCell ref="AB73:AB76"/>
    <mergeCell ref="AB77:AB80"/>
    <mergeCell ref="AB81:AB84"/>
    <mergeCell ref="AB85:AB88"/>
    <mergeCell ref="AB90:AB93"/>
    <mergeCell ref="AB94:AB97"/>
    <mergeCell ref="AB98:AB101"/>
    <mergeCell ref="AB102:AB105"/>
    <mergeCell ref="AB106:AB109"/>
    <mergeCell ref="AB110:AB113"/>
    <mergeCell ref="AB114:AB117"/>
    <mergeCell ref="AB119:AB122"/>
    <mergeCell ref="AB123:AB126"/>
    <mergeCell ref="AB127:AB130"/>
    <mergeCell ref="AB131:AB134"/>
    <mergeCell ref="AB136:AB139"/>
    <mergeCell ref="AB140:AB143"/>
    <mergeCell ref="AB144:AB147"/>
    <mergeCell ref="AB148:AB151"/>
    <mergeCell ref="AB152:AB155"/>
    <mergeCell ref="AB156:AB159"/>
    <mergeCell ref="AB160:AB163"/>
    <mergeCell ref="AB164:AB167"/>
    <mergeCell ref="AB168:AB171"/>
    <mergeCell ref="AB172:AB175"/>
    <mergeCell ref="AB176:AB179"/>
    <mergeCell ref="AB180:AB183"/>
    <mergeCell ref="AB184:AB187"/>
    <mergeCell ref="AB188:AB191"/>
    <mergeCell ref="AB192:AB195"/>
    <mergeCell ref="AB196:AB199"/>
    <mergeCell ref="AB200:AB203"/>
    <mergeCell ref="AB204:AB207"/>
    <mergeCell ref="AB208:AB211"/>
    <mergeCell ref="AB212:AB215"/>
    <mergeCell ref="AB216:AB219"/>
    <mergeCell ref="AB220:AB223"/>
    <mergeCell ref="AB224:AB227"/>
    <mergeCell ref="AB228:AB231"/>
    <mergeCell ref="AB232:AB235"/>
    <mergeCell ref="AB236:AB239"/>
    <mergeCell ref="AB240:AB243"/>
    <mergeCell ref="AB248:AB251"/>
    <mergeCell ref="AB252:AB255"/>
    <mergeCell ref="AB256:AB259"/>
    <mergeCell ref="AB260:AB263"/>
    <mergeCell ref="AB264:AB267"/>
    <mergeCell ref="AB268:AB271"/>
    <mergeCell ref="AB273:AB276"/>
    <mergeCell ref="AB278:AB285"/>
    <mergeCell ref="AB286:AB289"/>
    <mergeCell ref="AB290:AB293"/>
    <mergeCell ref="AB294:AB297"/>
    <mergeCell ref="AB310:AB311"/>
    <mergeCell ref="AB312:AB313"/>
    <mergeCell ref="AB315:AB318"/>
    <mergeCell ref="AB319:AB322"/>
    <mergeCell ref="AB341:AB344"/>
    <mergeCell ref="AB345:AB348"/>
    <mergeCell ref="AB336:AB339"/>
    <mergeCell ref="AB298:AB299"/>
    <mergeCell ref="AB304:AB305"/>
    <mergeCell ref="AB306:AB307"/>
    <mergeCell ref="AB357:AB360"/>
    <mergeCell ref="A323:AC323"/>
    <mergeCell ref="A324:A327"/>
    <mergeCell ref="B324:B327"/>
    <mergeCell ref="C324:C327"/>
    <mergeCell ref="D324:D327"/>
    <mergeCell ref="E324:E327"/>
    <mergeCell ref="F324:F327"/>
    <mergeCell ref="G324:G327"/>
    <mergeCell ref="H324:H327"/>
    <mergeCell ref="S324:S327"/>
    <mergeCell ref="T324:T327"/>
    <mergeCell ref="U324:U327"/>
    <mergeCell ref="V324:V327"/>
    <mergeCell ref="W324:W327"/>
    <mergeCell ref="X324:X327"/>
    <mergeCell ref="Y324:Y327"/>
    <mergeCell ref="Z324:Z327"/>
    <mergeCell ref="AA324:AA327"/>
    <mergeCell ref="AB324:AB327"/>
    <mergeCell ref="AC324:AC327"/>
    <mergeCell ref="A328:A331"/>
    <mergeCell ref="B328:B331"/>
    <mergeCell ref="C328:C331"/>
    <mergeCell ref="D328:D331"/>
    <mergeCell ref="E328:E331"/>
    <mergeCell ref="F328:F331"/>
    <mergeCell ref="G328:G331"/>
    <mergeCell ref="H328:H331"/>
    <mergeCell ref="S328:S331"/>
    <mergeCell ref="T328:T331"/>
    <mergeCell ref="U328:U331"/>
    <mergeCell ref="V328:V331"/>
    <mergeCell ref="W328:W331"/>
    <mergeCell ref="X328:X331"/>
    <mergeCell ref="Y328:Y331"/>
    <mergeCell ref="Z328:Z331"/>
    <mergeCell ref="AA328:AA331"/>
    <mergeCell ref="AB328:AB331"/>
    <mergeCell ref="AC328:AC331"/>
    <mergeCell ref="A332:A335"/>
    <mergeCell ref="B332:B335"/>
    <mergeCell ref="C332:C335"/>
    <mergeCell ref="D332:D335"/>
    <mergeCell ref="E332:E335"/>
    <mergeCell ref="F332:F335"/>
    <mergeCell ref="G332:G335"/>
    <mergeCell ref="H332:H335"/>
    <mergeCell ref="S332:S335"/>
    <mergeCell ref="T332:T335"/>
    <mergeCell ref="U332:U335"/>
    <mergeCell ref="V332:V335"/>
    <mergeCell ref="W332:W335"/>
    <mergeCell ref="X332:X335"/>
    <mergeCell ref="Y332:Y335"/>
    <mergeCell ref="Z332:Z335"/>
    <mergeCell ref="AA332:AA335"/>
    <mergeCell ref="AB332:AB335"/>
    <mergeCell ref="AC332:AC335"/>
    <mergeCell ref="AC336:AC339"/>
    <mergeCell ref="A336:A339"/>
    <mergeCell ref="B336:B339"/>
    <mergeCell ref="C336:C339"/>
    <mergeCell ref="D336:D339"/>
    <mergeCell ref="E336:E339"/>
    <mergeCell ref="F336:F339"/>
    <mergeCell ref="G336:G339"/>
    <mergeCell ref="H336:H339"/>
    <mergeCell ref="S336:S339"/>
    <mergeCell ref="T336:T339"/>
    <mergeCell ref="U336:U339"/>
    <mergeCell ref="V336:V339"/>
    <mergeCell ref="W336:W339"/>
    <mergeCell ref="X336:X339"/>
    <mergeCell ref="Y336:Y339"/>
    <mergeCell ref="Z336:Z339"/>
    <mergeCell ref="AA336:AA339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2024-04-12T09:43:02Z</dcterms:modified>
</cp:coreProperties>
</file>