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6155" yWindow="-270" windowWidth="10095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Лист1!$A$1:$AC$103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5" i="1" l="1"/>
  <c r="N62" i="1" l="1"/>
  <c r="N63" i="1"/>
  <c r="N39" i="1"/>
  <c r="N33" i="1"/>
  <c r="N34" i="1"/>
  <c r="N32" i="1"/>
  <c r="N61" i="1"/>
  <c r="Q95" i="1"/>
  <c r="Q90" i="1"/>
  <c r="Q85" i="1"/>
  <c r="Q80" i="1"/>
  <c r="Q76" i="1"/>
  <c r="Q72" i="1"/>
  <c r="Q68" i="1"/>
  <c r="Q64" i="1"/>
  <c r="Q63" i="1"/>
  <c r="Q62" i="1"/>
  <c r="Q61" i="1"/>
  <c r="Q55" i="1"/>
  <c r="Q51" i="1"/>
  <c r="Q47" i="1"/>
  <c r="Q43" i="1"/>
  <c r="Q39" i="1"/>
  <c r="Q33" i="1"/>
  <c r="Q32" i="1"/>
  <c r="Q25" i="1"/>
  <c r="Q20" i="1"/>
  <c r="Q103" i="1" s="1"/>
  <c r="Q19" i="1"/>
  <c r="Q102" i="1" s="1"/>
  <c r="Q17" i="1"/>
  <c r="P95" i="1"/>
  <c r="P90" i="1"/>
  <c r="P85" i="1"/>
  <c r="P80" i="1"/>
  <c r="P76" i="1"/>
  <c r="P72" i="1"/>
  <c r="P68" i="1"/>
  <c r="P64" i="1"/>
  <c r="P63" i="1"/>
  <c r="P62" i="1"/>
  <c r="P61" i="1"/>
  <c r="P60" i="1" s="1"/>
  <c r="P55" i="1"/>
  <c r="P51" i="1"/>
  <c r="P47" i="1"/>
  <c r="P43" i="1"/>
  <c r="P39" i="1"/>
  <c r="P35" i="1"/>
  <c r="P34" i="1"/>
  <c r="P33" i="1"/>
  <c r="P32" i="1"/>
  <c r="P31" i="1" s="1"/>
  <c r="P25" i="1"/>
  <c r="P20" i="1"/>
  <c r="P103" i="1" s="1"/>
  <c r="P19" i="1"/>
  <c r="P17" i="1"/>
  <c r="P102" i="1" l="1"/>
  <c r="Q60" i="1"/>
  <c r="P100" i="1"/>
  <c r="Q31" i="1"/>
  <c r="N60" i="1"/>
  <c r="Q100" i="1"/>
  <c r="J79" i="1" l="1"/>
  <c r="J78" i="1"/>
  <c r="J77" i="1"/>
  <c r="R76" i="1"/>
  <c r="O76" i="1"/>
  <c r="N76" i="1"/>
  <c r="M76" i="1"/>
  <c r="L76" i="1"/>
  <c r="K76" i="1"/>
  <c r="J93" i="1"/>
  <c r="J92" i="1"/>
  <c r="J91" i="1"/>
  <c r="R90" i="1"/>
  <c r="O90" i="1"/>
  <c r="N90" i="1"/>
  <c r="M90" i="1"/>
  <c r="L90" i="1"/>
  <c r="K90" i="1"/>
  <c r="J88" i="1"/>
  <c r="J87" i="1"/>
  <c r="J86" i="1"/>
  <c r="R85" i="1"/>
  <c r="O85" i="1"/>
  <c r="N85" i="1"/>
  <c r="M85" i="1"/>
  <c r="L85" i="1"/>
  <c r="K85" i="1"/>
  <c r="J54" i="1"/>
  <c r="J53" i="1"/>
  <c r="J52" i="1"/>
  <c r="R51" i="1"/>
  <c r="O51" i="1"/>
  <c r="N51" i="1"/>
  <c r="M51" i="1"/>
  <c r="L51" i="1"/>
  <c r="K51" i="1"/>
  <c r="J51" i="1" l="1"/>
  <c r="J85" i="1"/>
  <c r="J90" i="1"/>
  <c r="J76" i="1"/>
  <c r="L34" i="1"/>
  <c r="M34" i="1"/>
  <c r="O34" i="1"/>
  <c r="L33" i="1"/>
  <c r="M33" i="1"/>
  <c r="O33" i="1"/>
  <c r="R33" i="1"/>
  <c r="K33" i="1"/>
  <c r="K34" i="1"/>
  <c r="L32" i="1"/>
  <c r="M32" i="1"/>
  <c r="O32" i="1"/>
  <c r="R32" i="1"/>
  <c r="L19" i="1"/>
  <c r="M19" i="1"/>
  <c r="N19" i="1"/>
  <c r="N102" i="1" s="1"/>
  <c r="O19" i="1"/>
  <c r="R19" i="1"/>
  <c r="K19" i="1"/>
  <c r="N31" i="1" l="1"/>
  <c r="L20" i="1"/>
  <c r="M20" i="1"/>
  <c r="M103" i="1" s="1"/>
  <c r="N20" i="1"/>
  <c r="O20" i="1"/>
  <c r="O103" i="1" s="1"/>
  <c r="R20" i="1"/>
  <c r="K20" i="1"/>
  <c r="K103" i="1" s="1"/>
  <c r="K17" i="1"/>
  <c r="L25" i="1"/>
  <c r="M25" i="1"/>
  <c r="N25" i="1"/>
  <c r="O25" i="1"/>
  <c r="R25" i="1"/>
  <c r="K25" i="1"/>
  <c r="J26" i="1"/>
  <c r="J27" i="1"/>
  <c r="J28" i="1"/>
  <c r="J29" i="1"/>
  <c r="N103" i="1" l="1"/>
  <c r="R103" i="1"/>
  <c r="L103" i="1"/>
  <c r="K32" i="1"/>
  <c r="J103" i="1" l="1"/>
  <c r="M47" i="1"/>
  <c r="N47" i="1"/>
  <c r="O47" i="1"/>
  <c r="R47" i="1"/>
  <c r="M55" i="1" l="1"/>
  <c r="N55" i="1"/>
  <c r="O55" i="1"/>
  <c r="R55" i="1"/>
  <c r="J50" i="1"/>
  <c r="J49" i="1"/>
  <c r="J48" i="1"/>
  <c r="L47" i="1"/>
  <c r="K47" i="1"/>
  <c r="J47" i="1" l="1"/>
  <c r="L63" i="1"/>
  <c r="L102" i="1" s="1"/>
  <c r="M63" i="1"/>
  <c r="M102" i="1" s="1"/>
  <c r="O63" i="1"/>
  <c r="O102" i="1" s="1"/>
  <c r="R63" i="1"/>
  <c r="R102" i="1" s="1"/>
  <c r="L62" i="1"/>
  <c r="M62" i="1"/>
  <c r="O62" i="1"/>
  <c r="R62" i="1"/>
  <c r="K62" i="1"/>
  <c r="K63" i="1"/>
  <c r="K102" i="1" s="1"/>
  <c r="L61" i="1"/>
  <c r="M61" i="1"/>
  <c r="O61" i="1"/>
  <c r="R61" i="1"/>
  <c r="K61" i="1"/>
  <c r="K100" i="1" s="1"/>
  <c r="J75" i="1"/>
  <c r="J74" i="1"/>
  <c r="J73" i="1"/>
  <c r="R72" i="1"/>
  <c r="O72" i="1"/>
  <c r="N72" i="1"/>
  <c r="M72" i="1"/>
  <c r="L72" i="1"/>
  <c r="K72" i="1"/>
  <c r="J102" i="1" l="1"/>
  <c r="J72" i="1"/>
  <c r="M35" i="1"/>
  <c r="L55" i="1" l="1"/>
  <c r="L35" i="1"/>
  <c r="J71" i="1" l="1"/>
  <c r="J70" i="1"/>
  <c r="J69" i="1"/>
  <c r="R68" i="1"/>
  <c r="O68" i="1"/>
  <c r="N68" i="1"/>
  <c r="M68" i="1"/>
  <c r="L68" i="1"/>
  <c r="K68" i="1"/>
  <c r="J68" i="1" l="1"/>
  <c r="K55" i="1"/>
  <c r="J56" i="1"/>
  <c r="J57" i="1"/>
  <c r="J58" i="1"/>
  <c r="J55" i="1" l="1"/>
  <c r="L43" i="1" l="1"/>
  <c r="M43" i="1"/>
  <c r="N43" i="1"/>
  <c r="O43" i="1"/>
  <c r="R43" i="1"/>
  <c r="K43" i="1"/>
  <c r="J45" i="1"/>
  <c r="J46" i="1"/>
  <c r="J44" i="1"/>
  <c r="J43" i="1" l="1"/>
  <c r="O60" i="1"/>
  <c r="K60" i="1"/>
  <c r="L31" i="1"/>
  <c r="L17" i="1"/>
  <c r="M17" i="1"/>
  <c r="N17" i="1"/>
  <c r="N100" i="1" s="1"/>
  <c r="O17" i="1"/>
  <c r="R17" i="1"/>
  <c r="L95" i="1"/>
  <c r="M95" i="1"/>
  <c r="N95" i="1"/>
  <c r="O95" i="1"/>
  <c r="R95" i="1"/>
  <c r="K95" i="1"/>
  <c r="L80" i="1"/>
  <c r="M80" i="1"/>
  <c r="N80" i="1"/>
  <c r="O80" i="1"/>
  <c r="R80" i="1"/>
  <c r="K80" i="1"/>
  <c r="L64" i="1"/>
  <c r="M64" i="1"/>
  <c r="N64" i="1"/>
  <c r="O64" i="1"/>
  <c r="R64" i="1"/>
  <c r="K64" i="1"/>
  <c r="L39" i="1"/>
  <c r="M39" i="1"/>
  <c r="O39" i="1"/>
  <c r="R39" i="1"/>
  <c r="K39" i="1"/>
  <c r="N35" i="1"/>
  <c r="O35" i="1"/>
  <c r="R35" i="1"/>
  <c r="K35" i="1"/>
  <c r="R23" i="1"/>
  <c r="Q23" i="1" s="1"/>
  <c r="J96" i="1"/>
  <c r="J97" i="1"/>
  <c r="J98" i="1"/>
  <c r="J65" i="1"/>
  <c r="J66" i="1"/>
  <c r="J67" i="1"/>
  <c r="J81" i="1"/>
  <c r="J82" i="1"/>
  <c r="J83" i="1"/>
  <c r="J36" i="1"/>
  <c r="J37" i="1"/>
  <c r="J38" i="1"/>
  <c r="J40" i="1"/>
  <c r="J41" i="1"/>
  <c r="J42" i="1"/>
  <c r="J22" i="1"/>
  <c r="J24" i="1"/>
  <c r="Q18" i="1" l="1"/>
  <c r="Q21" i="1"/>
  <c r="R18" i="1"/>
  <c r="R101" i="1" s="1"/>
  <c r="P23" i="1"/>
  <c r="R100" i="1"/>
  <c r="R99" i="1" s="1"/>
  <c r="L100" i="1"/>
  <c r="O100" i="1"/>
  <c r="M100" i="1"/>
  <c r="J64" i="1"/>
  <c r="J80" i="1"/>
  <c r="M60" i="1"/>
  <c r="R60" i="1"/>
  <c r="J20" i="1"/>
  <c r="M31" i="1"/>
  <c r="J17" i="1"/>
  <c r="J62" i="1"/>
  <c r="O23" i="1"/>
  <c r="O18" i="1" s="1"/>
  <c r="O101" i="1" s="1"/>
  <c r="O31" i="1"/>
  <c r="J35" i="1"/>
  <c r="J32" i="1"/>
  <c r="L60" i="1"/>
  <c r="R21" i="1"/>
  <c r="J63" i="1"/>
  <c r="J33" i="1"/>
  <c r="K31" i="1"/>
  <c r="J61" i="1"/>
  <c r="J34" i="1"/>
  <c r="R31" i="1"/>
  <c r="J95" i="1"/>
  <c r="J39" i="1"/>
  <c r="J25" i="1"/>
  <c r="E32" i="2"/>
  <c r="G20" i="2"/>
  <c r="H20" i="2"/>
  <c r="I20" i="2"/>
  <c r="J20" i="2"/>
  <c r="F20" i="2"/>
  <c r="Q101" i="1" l="1"/>
  <c r="Q99" i="1" s="1"/>
  <c r="Q16" i="1"/>
  <c r="R16" i="1"/>
  <c r="P18" i="1"/>
  <c r="P21" i="1"/>
  <c r="O99" i="1"/>
  <c r="O16" i="1"/>
  <c r="J60" i="1"/>
  <c r="J100" i="1"/>
  <c r="N23" i="1"/>
  <c r="N18" i="1" s="1"/>
  <c r="N101" i="1" s="1"/>
  <c r="O21" i="1"/>
  <c r="J31" i="1"/>
  <c r="P101" i="1" l="1"/>
  <c r="P99" i="1" s="1"/>
  <c r="P16" i="1"/>
  <c r="N99" i="1"/>
  <c r="N16" i="1"/>
  <c r="M23" i="1"/>
  <c r="M18" i="1" s="1"/>
  <c r="N21" i="1"/>
  <c r="M101" i="1" l="1"/>
  <c r="M99" i="1" s="1"/>
  <c r="M16" i="1"/>
  <c r="L23" i="1"/>
  <c r="L18" i="1" s="1"/>
  <c r="M21" i="1"/>
  <c r="L101" i="1" l="1"/>
  <c r="L99" i="1" s="1"/>
  <c r="L16" i="1"/>
  <c r="K23" i="1"/>
  <c r="L21" i="1"/>
  <c r="K18" i="1" l="1"/>
  <c r="K16" i="1" s="1"/>
  <c r="J23" i="1"/>
  <c r="K21" i="1"/>
  <c r="J21" i="1" s="1"/>
  <c r="J18" i="1" l="1"/>
  <c r="J16" i="1"/>
  <c r="K101" i="1"/>
  <c r="K99" i="1" s="1"/>
  <c r="J101" i="1" l="1"/>
  <c r="J99" i="1"/>
</calcChain>
</file>

<file path=xl/sharedStrings.xml><?xml version="1.0" encoding="utf-8"?>
<sst xmlns="http://schemas.openxmlformats.org/spreadsheetml/2006/main" count="410" uniqueCount="105">
  <si>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</si>
  <si>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</si>
  <si>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</si>
  <si>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</si>
  <si>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</si>
  <si>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</si>
  <si>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</si>
  <si>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</si>
  <si>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</si>
  <si>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</si>
  <si>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</si>
  <si>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</si>
  <si>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</si>
  <si>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</si>
  <si>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</si>
  <si>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</si>
  <si>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</si>
  <si>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</si>
  <si>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</si>
  <si>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</si>
  <si>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</si>
  <si>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</si>
  <si>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</si>
  <si>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</si>
  <si>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</si>
  <si>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</si>
  <si>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</si>
  <si>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</si>
  <si>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</si>
  <si>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</si>
  <si>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</si>
  <si>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</si>
  <si>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</si>
  <si>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</si>
  <si>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</si>
  <si>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</si>
  <si>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</si>
  <si>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</si>
  <si>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</si>
  <si>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</si>
  <si>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</si>
  <si>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</si>
  <si>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</si>
  <si>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</si>
  <si>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</si>
  <si>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</si>
  <si>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</si>
  <si>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</si>
  <si>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</si>
  <si>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</si>
  <si>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</si>
  <si>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</si>
  <si>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</si>
  <si>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</si>
  <si>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</si>
  <si>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</si>
  <si>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</si>
  <si>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</si>
  <si>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</si>
  <si>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</si>
  <si>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</si>
  <si>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</si>
  <si>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</si>
  <si>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</si>
  <si>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</si>
  <si>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</si>
  <si>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</si>
  <si>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</si>
  <si>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</si>
  <si>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</si>
  <si>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</si>
  <si>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</si>
  <si>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</si>
  <si>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</si>
  <si>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</si>
  <si>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</si>
  <si>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</si>
  <si>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</si>
  <si>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</si>
  <si>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</si>
  <si>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</si>
  <si>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</si>
  <si>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</si>
  <si>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</si>
  <si>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</si>
  <si>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</si>
  <si>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>2.6.</t>
  </si>
  <si>
    <t xml:space="preserve">мероприятие 6 ОМ 2 ПП - Устранение дефектов домов, участвующих в региональной адресной программы Омской области по переселению граждан из аварийного жилищного фонда в 2019-2025 годах, утвержденной постановлением Правительства Омской области от 10 апреля 2019 года № 117-п </t>
  </si>
  <si>
    <t>05</t>
  </si>
  <si>
    <t>01</t>
  </si>
  <si>
    <t>Общая площадь жилых помещений после устранения дефектов</t>
  </si>
  <si>
    <t>5.</t>
  </si>
  <si>
    <t>Основное мероприятие 5 ПП - 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</si>
  <si>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6.</t>
  </si>
  <si>
    <t>Задача 6 муниципальной подпрограммы - Достижение целевых показателей Федерального проекта "Жилье"</t>
  </si>
  <si>
    <t>Задача 5 муниципальной подпрограммы - Достижение целевых показателей федерального проекта "Обеспечение устойчивого сокращения непригодного для проживания жилищного фонда"</t>
  </si>
  <si>
    <t>F3</t>
  </si>
  <si>
    <t>F1</t>
  </si>
  <si>
    <t>02</t>
  </si>
  <si>
    <t>3.5.</t>
  </si>
  <si>
    <t xml:space="preserve">мероприятие 5 ОМ 3 ПП  - Обеспечение бесперебойного водоснабжения в летний период мкр. Южный г. Калачинск </t>
  </si>
  <si>
    <t>2026 год</t>
  </si>
  <si>
    <t>2027 год</t>
  </si>
  <si>
    <t>Основное мероприятие 6 ПП - Реализация регионального проекта "Жилье", направленного на достижение целей федерального проекта "Жилье"</t>
  </si>
  <si>
    <t xml:space="preserve">Приложение №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</si>
</sst>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tabSelected="1" zoomScale="70" zoomScaleNormal="70" zoomScaleSheetLayoutView="70" workbookViewId="0">
      <selection activeCell="R119" sqref="R119"/>
    </sheetView>
  </sheetViews>
  <sheetFormatPr defaultColWidth="9.140625" defaultRowHeight="15" x14ac:dyDescent="0.25"/>
  <cols>
    <col min="1" max="1" width="10.7109375" style="6" bestFit="1" customWidth="1"/>
    <col min="2" max="2" width="36.28515625" style="6" customWidth="1"/>
    <col min="3" max="4" width="9.140625" style="6"/>
    <col min="5" max="5" width="16.5703125" style="6" customWidth="1"/>
    <col min="6" max="6" width="9.140625" style="6"/>
    <col min="7" max="7" width="12.140625" style="6" customWidth="1"/>
    <col min="8" max="8" width="13.5703125" style="6" customWidth="1"/>
    <col min="9" max="9" width="16.85546875" style="6" customWidth="1"/>
    <col min="10" max="10" width="15.85546875" style="6" customWidth="1"/>
    <col min="11" max="11" width="12.7109375" style="6" bestFit="1" customWidth="1"/>
    <col min="12" max="12" width="14.140625" style="6" customWidth="1"/>
    <col min="13" max="13" width="12.7109375" style="6" customWidth="1"/>
    <col min="14" max="14" width="13.85546875" style="6" customWidth="1"/>
    <col min="15" max="15" width="13.28515625" style="6" customWidth="1"/>
    <col min="16" max="18" width="13.7109375" style="6" customWidth="1"/>
    <col min="19" max="19" width="32" style="6" customWidth="1"/>
    <col min="20" max="20" width="10.5703125" style="6" customWidth="1"/>
    <col min="21" max="16384" width="9.140625" style="6"/>
  </cols>
  <sheetData>
    <row r="1" spans="1:29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41" t="s">
        <v>104</v>
      </c>
      <c r="V1" s="41"/>
      <c r="W1" s="41"/>
      <c r="X1" s="41"/>
      <c r="Y1" s="41"/>
      <c r="Z1" s="41"/>
      <c r="AA1" s="41"/>
      <c r="AB1" s="41"/>
      <c r="AC1" s="41"/>
    </row>
    <row r="2" spans="1:29" ht="1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42" t="s">
        <v>64</v>
      </c>
      <c r="V2" s="42"/>
      <c r="W2" s="42"/>
      <c r="X2" s="42"/>
      <c r="Y2" s="42"/>
      <c r="Z2" s="42"/>
      <c r="AA2" s="42"/>
      <c r="AB2" s="42"/>
      <c r="AC2" s="42"/>
    </row>
    <row r="3" spans="1:29" ht="23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42"/>
      <c r="V3" s="42"/>
      <c r="W3" s="42"/>
      <c r="X3" s="42"/>
      <c r="Y3" s="42"/>
      <c r="Z3" s="42"/>
      <c r="AA3" s="42"/>
      <c r="AB3" s="42"/>
      <c r="AC3" s="42"/>
    </row>
    <row r="4" spans="1:29" ht="23.2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42"/>
      <c r="V4" s="42"/>
      <c r="W4" s="42"/>
      <c r="X4" s="42"/>
      <c r="Y4" s="42"/>
      <c r="Z4" s="42"/>
      <c r="AA4" s="42"/>
      <c r="AB4" s="42"/>
      <c r="AC4" s="42"/>
    </row>
    <row r="5" spans="1:29" ht="48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42"/>
      <c r="V5" s="42"/>
      <c r="W5" s="42"/>
      <c r="X5" s="42"/>
      <c r="Y5" s="42"/>
      <c r="Z5" s="42"/>
      <c r="AA5" s="42"/>
      <c r="AB5" s="42"/>
      <c r="AC5" s="42"/>
    </row>
    <row r="6" spans="1:29" x14ac:dyDescent="0.25">
      <c r="A6" s="30" t="s">
        <v>30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29" x14ac:dyDescent="0.25">
      <c r="A7" s="35" t="s">
        <v>31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29.45" customHeight="1" x14ac:dyDescent="0.25">
      <c r="A9" s="16" t="s">
        <v>0</v>
      </c>
      <c r="B9" s="16" t="s">
        <v>19</v>
      </c>
      <c r="C9" s="18" t="s">
        <v>20</v>
      </c>
      <c r="D9" s="18"/>
      <c r="E9" s="18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 t="s">
        <v>9</v>
      </c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ht="42" customHeight="1" x14ac:dyDescent="0.25">
      <c r="A10" s="16"/>
      <c r="B10" s="16"/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 t="s">
        <v>23</v>
      </c>
      <c r="T10" s="31" t="s">
        <v>3</v>
      </c>
      <c r="U10" s="16" t="s">
        <v>24</v>
      </c>
      <c r="V10" s="16"/>
      <c r="W10" s="16"/>
      <c r="X10" s="16"/>
      <c r="Y10" s="16"/>
      <c r="Z10" s="16"/>
      <c r="AA10" s="16"/>
      <c r="AB10" s="16"/>
      <c r="AC10" s="16"/>
    </row>
    <row r="11" spans="1:29" ht="61.15" customHeight="1" x14ac:dyDescent="0.25">
      <c r="A11" s="16"/>
      <c r="B11" s="16"/>
      <c r="C11" s="18"/>
      <c r="D11" s="18"/>
      <c r="E11" s="18"/>
      <c r="F11" s="32" t="s">
        <v>25</v>
      </c>
      <c r="G11" s="33"/>
      <c r="H11" s="34"/>
      <c r="I11" s="18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16"/>
      <c r="S11" s="16"/>
      <c r="T11" s="31"/>
      <c r="U11" s="16" t="s">
        <v>22</v>
      </c>
      <c r="V11" s="16" t="s">
        <v>7</v>
      </c>
      <c r="W11" s="16"/>
      <c r="X11" s="16"/>
      <c r="Y11" s="16"/>
      <c r="Z11" s="16"/>
      <c r="AA11" s="16"/>
      <c r="AB11" s="16"/>
      <c r="AC11" s="16"/>
    </row>
    <row r="12" spans="1:29" ht="93" customHeight="1" x14ac:dyDescent="0.25">
      <c r="A12" s="16"/>
      <c r="B12" s="16"/>
      <c r="C12" s="12" t="s">
        <v>1</v>
      </c>
      <c r="D12" s="12" t="s">
        <v>2</v>
      </c>
      <c r="E12" s="18"/>
      <c r="F12" s="12" t="s">
        <v>26</v>
      </c>
      <c r="G12" s="12" t="s">
        <v>27</v>
      </c>
      <c r="H12" s="13" t="s">
        <v>39</v>
      </c>
      <c r="I12" s="18"/>
      <c r="J12" s="16"/>
      <c r="K12" s="12" t="s">
        <v>32</v>
      </c>
      <c r="L12" s="12" t="s">
        <v>33</v>
      </c>
      <c r="M12" s="12" t="s">
        <v>34</v>
      </c>
      <c r="N12" s="12" t="s">
        <v>35</v>
      </c>
      <c r="O12" s="12" t="s">
        <v>36</v>
      </c>
      <c r="P12" s="12" t="s">
        <v>37</v>
      </c>
      <c r="Q12" s="12" t="s">
        <v>101</v>
      </c>
      <c r="R12" s="12" t="s">
        <v>102</v>
      </c>
      <c r="S12" s="16"/>
      <c r="T12" s="31"/>
      <c r="U12" s="16"/>
      <c r="V12" s="12" t="s">
        <v>32</v>
      </c>
      <c r="W12" s="12" t="s">
        <v>33</v>
      </c>
      <c r="X12" s="12" t="s">
        <v>34</v>
      </c>
      <c r="Y12" s="12" t="s">
        <v>35</v>
      </c>
      <c r="Z12" s="12" t="s">
        <v>36</v>
      </c>
      <c r="AA12" s="12" t="s">
        <v>37</v>
      </c>
      <c r="AB12" s="12" t="s">
        <v>101</v>
      </c>
      <c r="AC12" s="12" t="s">
        <v>102</v>
      </c>
    </row>
    <row r="13" spans="1:29" ht="17.25" customHeigh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  <c r="Q13" s="12">
        <v>16</v>
      </c>
      <c r="R13" s="12">
        <v>16</v>
      </c>
      <c r="S13" s="12">
        <v>17</v>
      </c>
      <c r="T13" s="12">
        <v>18</v>
      </c>
      <c r="U13" s="12">
        <v>19</v>
      </c>
      <c r="V13" s="12">
        <v>20</v>
      </c>
      <c r="W13" s="12">
        <v>21</v>
      </c>
      <c r="X13" s="12">
        <v>22</v>
      </c>
      <c r="Y13" s="12">
        <v>23</v>
      </c>
      <c r="Z13" s="12">
        <v>24</v>
      </c>
      <c r="AA13" s="12">
        <v>25</v>
      </c>
      <c r="AB13" s="12">
        <v>25</v>
      </c>
      <c r="AC13" s="12">
        <v>25</v>
      </c>
    </row>
    <row r="14" spans="1:29" ht="18" customHeight="1" x14ac:dyDescent="0.25">
      <c r="A14" s="37" t="s">
        <v>60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9"/>
    </row>
    <row r="15" spans="1:29" ht="18" customHeight="1" x14ac:dyDescent="0.25">
      <c r="A15" s="37" t="s">
        <v>40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9"/>
    </row>
    <row r="16" spans="1:29" ht="25.5" customHeight="1" x14ac:dyDescent="0.25">
      <c r="A16" s="19">
        <v>1</v>
      </c>
      <c r="B16" s="20" t="s">
        <v>57</v>
      </c>
      <c r="C16" s="19">
        <v>2020</v>
      </c>
      <c r="D16" s="19">
        <v>2025</v>
      </c>
      <c r="E16" s="20" t="s">
        <v>29</v>
      </c>
      <c r="F16" s="22" t="s">
        <v>5</v>
      </c>
      <c r="G16" s="22" t="s">
        <v>5</v>
      </c>
      <c r="H16" s="22" t="s">
        <v>5</v>
      </c>
      <c r="I16" s="14" t="s">
        <v>4</v>
      </c>
      <c r="J16" s="15">
        <f>SUM(K16:R16)</f>
        <v>1270057.8599999999</v>
      </c>
      <c r="K16" s="15">
        <f>K17+K18+K19+K20</f>
        <v>930057.86</v>
      </c>
      <c r="L16" s="15">
        <f t="shared" ref="L16:R16" si="0">L17+L18+L19+L20</f>
        <v>100000</v>
      </c>
      <c r="M16" s="15">
        <f t="shared" si="0"/>
        <v>20000</v>
      </c>
      <c r="N16" s="15">
        <f t="shared" si="0"/>
        <v>20000</v>
      </c>
      <c r="O16" s="15">
        <f t="shared" si="0"/>
        <v>100000</v>
      </c>
      <c r="P16" s="15">
        <f t="shared" ref="P16:Q16" si="1">P17+P18+P19+P20</f>
        <v>100000</v>
      </c>
      <c r="Q16" s="15">
        <f t="shared" si="1"/>
        <v>0</v>
      </c>
      <c r="R16" s="15">
        <f t="shared" si="0"/>
        <v>0</v>
      </c>
      <c r="S16" s="20" t="s">
        <v>5</v>
      </c>
      <c r="T16" s="20" t="s">
        <v>5</v>
      </c>
      <c r="U16" s="19" t="s">
        <v>5</v>
      </c>
      <c r="V16" s="19" t="s">
        <v>5</v>
      </c>
      <c r="W16" s="19" t="s">
        <v>5</v>
      </c>
      <c r="X16" s="19" t="s">
        <v>5</v>
      </c>
      <c r="Y16" s="19" t="s">
        <v>5</v>
      </c>
      <c r="Z16" s="19" t="s">
        <v>5</v>
      </c>
      <c r="AA16" s="19" t="s">
        <v>5</v>
      </c>
      <c r="AB16" s="19" t="s">
        <v>5</v>
      </c>
      <c r="AC16" s="19" t="s">
        <v>5</v>
      </c>
    </row>
    <row r="17" spans="1:29" ht="33.75" customHeight="1" x14ac:dyDescent="0.25">
      <c r="A17" s="25"/>
      <c r="B17" s="21"/>
      <c r="C17" s="25"/>
      <c r="D17" s="25"/>
      <c r="E17" s="21"/>
      <c r="F17" s="23"/>
      <c r="G17" s="23"/>
      <c r="H17" s="23"/>
      <c r="I17" s="7" t="s">
        <v>38</v>
      </c>
      <c r="J17" s="15">
        <f t="shared" ref="J17:J29" si="2">SUM(K17:R17)</f>
        <v>0</v>
      </c>
      <c r="K17" s="15">
        <f>K22+K26</f>
        <v>0</v>
      </c>
      <c r="L17" s="15">
        <f t="shared" ref="L17:R17" si="3">L22+L26</f>
        <v>0</v>
      </c>
      <c r="M17" s="15">
        <f t="shared" si="3"/>
        <v>0</v>
      </c>
      <c r="N17" s="15">
        <f t="shared" si="3"/>
        <v>0</v>
      </c>
      <c r="O17" s="15">
        <f t="shared" si="3"/>
        <v>0</v>
      </c>
      <c r="P17" s="15">
        <f t="shared" ref="P17:Q17" si="4">P22+P26</f>
        <v>0</v>
      </c>
      <c r="Q17" s="15">
        <f t="shared" si="4"/>
        <v>0</v>
      </c>
      <c r="R17" s="15">
        <f t="shared" si="3"/>
        <v>0</v>
      </c>
      <c r="S17" s="21"/>
      <c r="T17" s="21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33.75" customHeight="1" x14ac:dyDescent="0.25">
      <c r="A18" s="25"/>
      <c r="B18" s="21"/>
      <c r="C18" s="25"/>
      <c r="D18" s="25"/>
      <c r="E18" s="21"/>
      <c r="F18" s="23"/>
      <c r="G18" s="23"/>
      <c r="H18" s="23"/>
      <c r="I18" s="7" t="s">
        <v>15</v>
      </c>
      <c r="J18" s="15">
        <f t="shared" si="2"/>
        <v>0</v>
      </c>
      <c r="K18" s="15">
        <f>K23+K27</f>
        <v>0</v>
      </c>
      <c r="L18" s="15">
        <f t="shared" ref="L18:R18" si="5">L23+L27</f>
        <v>0</v>
      </c>
      <c r="M18" s="15">
        <f t="shared" si="5"/>
        <v>0</v>
      </c>
      <c r="N18" s="15">
        <f t="shared" si="5"/>
        <v>0</v>
      </c>
      <c r="O18" s="15">
        <f t="shared" si="5"/>
        <v>0</v>
      </c>
      <c r="P18" s="15">
        <f t="shared" ref="P18:Q18" si="6">P23+P27</f>
        <v>0</v>
      </c>
      <c r="Q18" s="15">
        <f t="shared" si="6"/>
        <v>0</v>
      </c>
      <c r="R18" s="15">
        <f t="shared" si="5"/>
        <v>0</v>
      </c>
      <c r="S18" s="21"/>
      <c r="T18" s="21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33.75" customHeight="1" x14ac:dyDescent="0.25">
      <c r="A19" s="25"/>
      <c r="B19" s="21"/>
      <c r="C19" s="25"/>
      <c r="D19" s="25"/>
      <c r="E19" s="21"/>
      <c r="F19" s="23"/>
      <c r="G19" s="23"/>
      <c r="H19" s="23"/>
      <c r="I19" s="7" t="s">
        <v>16</v>
      </c>
      <c r="J19" s="15">
        <v>5621680</v>
      </c>
      <c r="K19" s="15">
        <f>K24+K28</f>
        <v>930057.86</v>
      </c>
      <c r="L19" s="15">
        <f t="shared" ref="L19:R19" si="7">L24+L28</f>
        <v>100000</v>
      </c>
      <c r="M19" s="15">
        <f t="shared" si="7"/>
        <v>20000</v>
      </c>
      <c r="N19" s="15">
        <f t="shared" si="7"/>
        <v>20000</v>
      </c>
      <c r="O19" s="15">
        <f t="shared" si="7"/>
        <v>100000</v>
      </c>
      <c r="P19" s="15">
        <f t="shared" ref="P19:Q19" si="8">P24+P28</f>
        <v>100000</v>
      </c>
      <c r="Q19" s="15">
        <f t="shared" si="8"/>
        <v>0</v>
      </c>
      <c r="R19" s="15">
        <f t="shared" si="7"/>
        <v>0</v>
      </c>
      <c r="S19" s="21"/>
      <c r="T19" s="21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33.75" customHeight="1" x14ac:dyDescent="0.25">
      <c r="A20" s="25"/>
      <c r="B20" s="21"/>
      <c r="C20" s="25"/>
      <c r="D20" s="25"/>
      <c r="E20" s="21"/>
      <c r="F20" s="23"/>
      <c r="G20" s="23"/>
      <c r="H20" s="23"/>
      <c r="I20" s="7" t="s">
        <v>84</v>
      </c>
      <c r="J20" s="15">
        <f t="shared" si="2"/>
        <v>0</v>
      </c>
      <c r="K20" s="15">
        <f>K29</f>
        <v>0</v>
      </c>
      <c r="L20" s="15">
        <f t="shared" ref="L20:R20" si="9">L29</f>
        <v>0</v>
      </c>
      <c r="M20" s="15">
        <f t="shared" si="9"/>
        <v>0</v>
      </c>
      <c r="N20" s="15">
        <f t="shared" si="9"/>
        <v>0</v>
      </c>
      <c r="O20" s="15">
        <f t="shared" si="9"/>
        <v>0</v>
      </c>
      <c r="P20" s="15">
        <f t="shared" ref="P20:Q20" si="10">P29</f>
        <v>0</v>
      </c>
      <c r="Q20" s="15">
        <f t="shared" si="10"/>
        <v>0</v>
      </c>
      <c r="R20" s="15">
        <f t="shared" si="9"/>
        <v>0</v>
      </c>
      <c r="S20" s="21"/>
      <c r="T20" s="21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19.5" customHeight="1" x14ac:dyDescent="0.25">
      <c r="A21" s="19" t="s">
        <v>14</v>
      </c>
      <c r="B21" s="20" t="s">
        <v>48</v>
      </c>
      <c r="C21" s="19">
        <v>2020</v>
      </c>
      <c r="D21" s="19">
        <v>2025</v>
      </c>
      <c r="E21" s="20" t="s">
        <v>29</v>
      </c>
      <c r="F21" s="22" t="s">
        <v>5</v>
      </c>
      <c r="G21" s="22" t="s">
        <v>5</v>
      </c>
      <c r="H21" s="22" t="s">
        <v>5</v>
      </c>
      <c r="I21" s="14" t="s">
        <v>4</v>
      </c>
      <c r="J21" s="15">
        <f t="shared" si="2"/>
        <v>500000</v>
      </c>
      <c r="K21" s="15">
        <f>K22+K23+K24</f>
        <v>160000</v>
      </c>
      <c r="L21" s="15">
        <f t="shared" ref="L21:R21" si="11">L22+L23+L24</f>
        <v>100000</v>
      </c>
      <c r="M21" s="15">
        <f t="shared" si="11"/>
        <v>20000</v>
      </c>
      <c r="N21" s="15">
        <f t="shared" si="11"/>
        <v>20000</v>
      </c>
      <c r="O21" s="15">
        <f t="shared" si="11"/>
        <v>100000</v>
      </c>
      <c r="P21" s="15">
        <f t="shared" ref="P21:Q21" si="12">P22+P23+P24</f>
        <v>100000</v>
      </c>
      <c r="Q21" s="15">
        <f t="shared" si="12"/>
        <v>0</v>
      </c>
      <c r="R21" s="15">
        <f t="shared" si="11"/>
        <v>0</v>
      </c>
      <c r="S21" s="20" t="s">
        <v>42</v>
      </c>
      <c r="T21" s="19" t="s">
        <v>63</v>
      </c>
      <c r="U21" s="19">
        <v>95</v>
      </c>
      <c r="V21" s="19">
        <v>20</v>
      </c>
      <c r="W21" s="19">
        <v>15</v>
      </c>
      <c r="X21" s="19">
        <v>15</v>
      </c>
      <c r="Y21" s="19">
        <v>15</v>
      </c>
      <c r="Z21" s="19">
        <v>15</v>
      </c>
      <c r="AA21" s="19">
        <v>15</v>
      </c>
      <c r="AB21" s="19" t="s">
        <v>5</v>
      </c>
      <c r="AC21" s="19" t="s">
        <v>5</v>
      </c>
    </row>
    <row r="22" spans="1:29" ht="30" x14ac:dyDescent="0.25">
      <c r="A22" s="25"/>
      <c r="B22" s="21"/>
      <c r="C22" s="25"/>
      <c r="D22" s="25"/>
      <c r="E22" s="21"/>
      <c r="F22" s="23"/>
      <c r="G22" s="23"/>
      <c r="H22" s="23"/>
      <c r="I22" s="8" t="s">
        <v>38</v>
      </c>
      <c r="J22" s="15">
        <f t="shared" si="2"/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21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30" x14ac:dyDescent="0.25">
      <c r="A23" s="25"/>
      <c r="B23" s="21"/>
      <c r="C23" s="25"/>
      <c r="D23" s="25"/>
      <c r="E23" s="21"/>
      <c r="F23" s="23"/>
      <c r="G23" s="23"/>
      <c r="H23" s="23"/>
      <c r="I23" s="8" t="s">
        <v>15</v>
      </c>
      <c r="J23" s="15">
        <f>SUM(K23:R23)</f>
        <v>0</v>
      </c>
      <c r="K23" s="15">
        <f>SUM(L23:S23)</f>
        <v>0</v>
      </c>
      <c r="L23" s="15">
        <f>SUM(M23:T23)</f>
        <v>0</v>
      </c>
      <c r="M23" s="15">
        <f>SUM(N23:U23)</f>
        <v>0</v>
      </c>
      <c r="N23" s="15">
        <f>SUM(O23:V23)</f>
        <v>0</v>
      </c>
      <c r="O23" s="15">
        <f>SUM(R23:W23)</f>
        <v>0</v>
      </c>
      <c r="P23" s="15">
        <f>SUM(R23:W23)</f>
        <v>0</v>
      </c>
      <c r="Q23" s="15">
        <f t="shared" ref="Q23:R23" si="13">SUM(R23:W23)</f>
        <v>0</v>
      </c>
      <c r="R23" s="15">
        <f t="shared" si="13"/>
        <v>0</v>
      </c>
      <c r="S23" s="21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30" x14ac:dyDescent="0.25">
      <c r="A24" s="25"/>
      <c r="B24" s="21"/>
      <c r="C24" s="25"/>
      <c r="D24" s="25"/>
      <c r="E24" s="21"/>
      <c r="F24" s="23"/>
      <c r="G24" s="23"/>
      <c r="H24" s="23"/>
      <c r="I24" s="8" t="s">
        <v>16</v>
      </c>
      <c r="J24" s="15">
        <f>SUM(K24:R24)</f>
        <v>500000</v>
      </c>
      <c r="K24" s="15">
        <v>160000</v>
      </c>
      <c r="L24" s="15">
        <v>100000</v>
      </c>
      <c r="M24" s="15">
        <v>20000</v>
      </c>
      <c r="N24" s="15">
        <v>20000</v>
      </c>
      <c r="O24" s="15">
        <v>100000</v>
      </c>
      <c r="P24" s="15">
        <v>100000</v>
      </c>
      <c r="Q24" s="15">
        <v>0</v>
      </c>
      <c r="R24" s="15">
        <v>0</v>
      </c>
      <c r="S24" s="21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7.75" customHeight="1" x14ac:dyDescent="0.25">
      <c r="A25" s="16" t="s">
        <v>11</v>
      </c>
      <c r="B25" s="20" t="s">
        <v>83</v>
      </c>
      <c r="C25" s="19">
        <v>2020</v>
      </c>
      <c r="D25" s="19">
        <v>2025</v>
      </c>
      <c r="E25" s="20" t="s">
        <v>29</v>
      </c>
      <c r="F25" s="22" t="s">
        <v>5</v>
      </c>
      <c r="G25" s="22" t="s">
        <v>5</v>
      </c>
      <c r="H25" s="22" t="s">
        <v>5</v>
      </c>
      <c r="I25" s="14" t="s">
        <v>4</v>
      </c>
      <c r="J25" s="15">
        <f t="shared" si="2"/>
        <v>770057.86</v>
      </c>
      <c r="K25" s="15">
        <f>K26+K27+K28+K29</f>
        <v>770057.86</v>
      </c>
      <c r="L25" s="15">
        <f t="shared" ref="L25:R25" si="14">L26+L27+L28+L29</f>
        <v>0</v>
      </c>
      <c r="M25" s="15">
        <f t="shared" si="14"/>
        <v>0</v>
      </c>
      <c r="N25" s="15">
        <f t="shared" si="14"/>
        <v>0</v>
      </c>
      <c r="O25" s="15">
        <f t="shared" si="14"/>
        <v>0</v>
      </c>
      <c r="P25" s="15">
        <f t="shared" ref="P25:Q25" si="15">P26+P27+P28+P29</f>
        <v>0</v>
      </c>
      <c r="Q25" s="15">
        <f t="shared" si="15"/>
        <v>0</v>
      </c>
      <c r="R25" s="15">
        <f t="shared" si="14"/>
        <v>0</v>
      </c>
      <c r="S25" s="20" t="s">
        <v>5</v>
      </c>
      <c r="T25" s="19" t="s">
        <v>5</v>
      </c>
      <c r="U25" s="19" t="s">
        <v>5</v>
      </c>
      <c r="V25" s="19" t="s">
        <v>5</v>
      </c>
      <c r="W25" s="19" t="s">
        <v>5</v>
      </c>
      <c r="X25" s="19" t="s">
        <v>5</v>
      </c>
      <c r="Y25" s="19" t="s">
        <v>5</v>
      </c>
      <c r="Z25" s="19" t="s">
        <v>5</v>
      </c>
      <c r="AA25" s="19" t="s">
        <v>5</v>
      </c>
      <c r="AB25" s="19" t="s">
        <v>5</v>
      </c>
      <c r="AC25" s="19" t="s">
        <v>5</v>
      </c>
    </row>
    <row r="26" spans="1:29" ht="32.25" customHeight="1" x14ac:dyDescent="0.25">
      <c r="A26" s="16"/>
      <c r="B26" s="21"/>
      <c r="C26" s="25"/>
      <c r="D26" s="25"/>
      <c r="E26" s="21"/>
      <c r="F26" s="23"/>
      <c r="G26" s="23"/>
      <c r="H26" s="23"/>
      <c r="I26" s="8" t="s">
        <v>38</v>
      </c>
      <c r="J26" s="15">
        <f t="shared" si="2"/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21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ht="32.25" customHeight="1" x14ac:dyDescent="0.25">
      <c r="A27" s="16"/>
      <c r="B27" s="21"/>
      <c r="C27" s="25"/>
      <c r="D27" s="25"/>
      <c r="E27" s="21"/>
      <c r="F27" s="23"/>
      <c r="G27" s="23"/>
      <c r="H27" s="23"/>
      <c r="I27" s="8" t="s">
        <v>15</v>
      </c>
      <c r="J27" s="15">
        <f t="shared" si="2"/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21"/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ht="32.25" customHeight="1" x14ac:dyDescent="0.25">
      <c r="A28" s="16"/>
      <c r="B28" s="21"/>
      <c r="C28" s="25"/>
      <c r="D28" s="25"/>
      <c r="E28" s="21"/>
      <c r="F28" s="23"/>
      <c r="G28" s="23"/>
      <c r="H28" s="23"/>
      <c r="I28" s="8" t="s">
        <v>16</v>
      </c>
      <c r="J28" s="15">
        <f t="shared" si="2"/>
        <v>770057.86</v>
      </c>
      <c r="K28" s="15">
        <v>770057.86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21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ht="32.25" customHeight="1" x14ac:dyDescent="0.25">
      <c r="A29" s="16"/>
      <c r="B29" s="21"/>
      <c r="C29" s="25"/>
      <c r="D29" s="25"/>
      <c r="E29" s="21"/>
      <c r="F29" s="23"/>
      <c r="G29" s="23"/>
      <c r="H29" s="23"/>
      <c r="I29" s="8" t="s">
        <v>84</v>
      </c>
      <c r="J29" s="15">
        <f t="shared" si="2"/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36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ht="19.5" customHeight="1" x14ac:dyDescent="0.25">
      <c r="A30" s="37" t="s">
        <v>41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9"/>
    </row>
    <row r="31" spans="1:29" ht="35.25" customHeight="1" x14ac:dyDescent="0.25">
      <c r="A31" s="19">
        <v>2</v>
      </c>
      <c r="B31" s="20" t="s">
        <v>56</v>
      </c>
      <c r="C31" s="19">
        <v>2020</v>
      </c>
      <c r="D31" s="19">
        <v>2025</v>
      </c>
      <c r="E31" s="20" t="s">
        <v>29</v>
      </c>
      <c r="F31" s="22" t="s">
        <v>5</v>
      </c>
      <c r="G31" s="22" t="s">
        <v>5</v>
      </c>
      <c r="H31" s="22" t="s">
        <v>5</v>
      </c>
      <c r="I31" s="7" t="s">
        <v>4</v>
      </c>
      <c r="J31" s="15">
        <f>SUM(K31:R31)</f>
        <v>121597644.62</v>
      </c>
      <c r="K31" s="15">
        <f>K32+K33+K34</f>
        <v>16596859.070000002</v>
      </c>
      <c r="L31" s="15">
        <f t="shared" ref="L31:R31" si="16">L32+L33+L34</f>
        <v>71837722.799999997</v>
      </c>
      <c r="M31" s="15">
        <f t="shared" si="16"/>
        <v>18344257.969999999</v>
      </c>
      <c r="N31" s="15">
        <f>N32+N33+N34</f>
        <v>12655617.999999998</v>
      </c>
      <c r="O31" s="15">
        <f t="shared" si="16"/>
        <v>865000</v>
      </c>
      <c r="P31" s="15">
        <f t="shared" ref="P31:Q31" si="17">P32+P33+P34</f>
        <v>1298186.78</v>
      </c>
      <c r="Q31" s="15">
        <f t="shared" si="17"/>
        <v>0</v>
      </c>
      <c r="R31" s="15">
        <f t="shared" si="16"/>
        <v>0</v>
      </c>
      <c r="S31" s="19" t="s">
        <v>5</v>
      </c>
      <c r="T31" s="16" t="s">
        <v>5</v>
      </c>
      <c r="U31" s="16" t="s">
        <v>5</v>
      </c>
      <c r="V31" s="16" t="s">
        <v>5</v>
      </c>
      <c r="W31" s="16" t="s">
        <v>5</v>
      </c>
      <c r="X31" s="16" t="s">
        <v>5</v>
      </c>
      <c r="Y31" s="16" t="s">
        <v>5</v>
      </c>
      <c r="Z31" s="16" t="s">
        <v>5</v>
      </c>
      <c r="AA31" s="16" t="s">
        <v>5</v>
      </c>
      <c r="AB31" s="16" t="s">
        <v>5</v>
      </c>
      <c r="AC31" s="16" t="s">
        <v>5</v>
      </c>
    </row>
    <row r="32" spans="1:29" ht="34.5" customHeight="1" x14ac:dyDescent="0.25">
      <c r="A32" s="25"/>
      <c r="B32" s="21"/>
      <c r="C32" s="25"/>
      <c r="D32" s="25"/>
      <c r="E32" s="21"/>
      <c r="F32" s="23"/>
      <c r="G32" s="23"/>
      <c r="H32" s="23"/>
      <c r="I32" s="7" t="s">
        <v>38</v>
      </c>
      <c r="J32" s="15">
        <f t="shared" ref="J32:J38" si="18">SUM(K32:R32)</f>
        <v>67723633.739999995</v>
      </c>
      <c r="K32" s="15">
        <f>K36+K40+K44+K56+K48</f>
        <v>6775728.4900000002</v>
      </c>
      <c r="L32" s="15">
        <f t="shared" ref="L32:R32" si="19">L36+L40+L44+L56+L48</f>
        <v>54712647.909999996</v>
      </c>
      <c r="M32" s="15">
        <f t="shared" si="19"/>
        <v>3759508.81</v>
      </c>
      <c r="N32" s="15">
        <f>N36+N40+N44+N48+N52+N56</f>
        <v>2475748.5299999998</v>
      </c>
      <c r="O32" s="15">
        <f t="shared" si="19"/>
        <v>0</v>
      </c>
      <c r="P32" s="15">
        <f t="shared" ref="P32:Q32" si="20">P36+P40+P44+P56+P48</f>
        <v>0</v>
      </c>
      <c r="Q32" s="15">
        <f t="shared" si="20"/>
        <v>0</v>
      </c>
      <c r="R32" s="15">
        <f t="shared" si="19"/>
        <v>0</v>
      </c>
      <c r="S32" s="25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ht="34.5" customHeight="1" x14ac:dyDescent="0.25">
      <c r="A33" s="25"/>
      <c r="B33" s="21"/>
      <c r="C33" s="25"/>
      <c r="D33" s="25"/>
      <c r="E33" s="21"/>
      <c r="F33" s="23"/>
      <c r="G33" s="23"/>
      <c r="H33" s="23"/>
      <c r="I33" s="7" t="s">
        <v>15</v>
      </c>
      <c r="J33" s="15">
        <f t="shared" si="18"/>
        <v>47216265.600000001</v>
      </c>
      <c r="K33" s="15">
        <f>K37+K41+K45+K57+K49</f>
        <v>7497669.2000000002</v>
      </c>
      <c r="L33" s="15">
        <f>L37+L41+L45+L57+L49</f>
        <v>16442208.18</v>
      </c>
      <c r="M33" s="15">
        <f>M37+M41+M45+M57+M49</f>
        <v>14072614.870000001</v>
      </c>
      <c r="N33" s="15">
        <f t="shared" ref="N33:N34" si="21">N37+N41+N45+N49+N53+N57</f>
        <v>9203773.3499999996</v>
      </c>
      <c r="O33" s="15">
        <f t="shared" ref="O33:R34" si="22">O37+O41+O45+O57+O49</f>
        <v>0</v>
      </c>
      <c r="P33" s="15">
        <f t="shared" si="22"/>
        <v>0</v>
      </c>
      <c r="Q33" s="15">
        <f t="shared" si="22"/>
        <v>0</v>
      </c>
      <c r="R33" s="15">
        <f t="shared" si="22"/>
        <v>0</v>
      </c>
      <c r="S33" s="25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1:29" ht="34.5" customHeight="1" x14ac:dyDescent="0.25">
      <c r="A34" s="25"/>
      <c r="B34" s="21"/>
      <c r="C34" s="25"/>
      <c r="D34" s="25"/>
      <c r="E34" s="21"/>
      <c r="F34" s="23"/>
      <c r="G34" s="23"/>
      <c r="H34" s="23"/>
      <c r="I34" s="7" t="s">
        <v>16</v>
      </c>
      <c r="J34" s="15">
        <f t="shared" si="18"/>
        <v>6657745.2800000003</v>
      </c>
      <c r="K34" s="15">
        <f>K38+K42+K46+K58+K50</f>
        <v>2323461.3800000004</v>
      </c>
      <c r="L34" s="15">
        <f>L38+L42+L46+L58+L50</f>
        <v>682866.71</v>
      </c>
      <c r="M34" s="15">
        <f>M38+M42+M46+M58+M50</f>
        <v>512134.29</v>
      </c>
      <c r="N34" s="15">
        <f t="shared" si="21"/>
        <v>976096.12</v>
      </c>
      <c r="O34" s="15">
        <f t="shared" si="22"/>
        <v>865000</v>
      </c>
      <c r="P34" s="15">
        <f t="shared" si="22"/>
        <v>1298186.78</v>
      </c>
      <c r="Q34" s="15">
        <v>0</v>
      </c>
      <c r="R34" s="15">
        <v>0</v>
      </c>
      <c r="S34" s="25"/>
      <c r="T34" s="16"/>
      <c r="U34" s="16"/>
      <c r="V34" s="16"/>
      <c r="W34" s="16"/>
      <c r="X34" s="16"/>
      <c r="Y34" s="16"/>
      <c r="Z34" s="16"/>
      <c r="AA34" s="16"/>
      <c r="AB34" s="16"/>
      <c r="AC34" s="16"/>
    </row>
    <row r="35" spans="1:29" ht="34.5" customHeight="1" x14ac:dyDescent="0.25">
      <c r="A35" s="16" t="s">
        <v>43</v>
      </c>
      <c r="B35" s="18" t="s">
        <v>52</v>
      </c>
      <c r="C35" s="16">
        <v>2020</v>
      </c>
      <c r="D35" s="16">
        <v>2025</v>
      </c>
      <c r="E35" s="18" t="s">
        <v>29</v>
      </c>
      <c r="F35" s="22" t="s">
        <v>5</v>
      </c>
      <c r="G35" s="22" t="s">
        <v>5</v>
      </c>
      <c r="H35" s="22" t="s">
        <v>5</v>
      </c>
      <c r="I35" s="7" t="s">
        <v>4</v>
      </c>
      <c r="J35" s="15">
        <f t="shared" si="18"/>
        <v>65881525.379999995</v>
      </c>
      <c r="K35" s="15">
        <f>K36+K37+K38</f>
        <v>5040409.07</v>
      </c>
      <c r="L35" s="15">
        <f t="shared" ref="L35:M35" si="23">L36+L37+L38</f>
        <v>54420724.799999997</v>
      </c>
      <c r="M35" s="15">
        <f t="shared" si="23"/>
        <v>5157204.7300000004</v>
      </c>
      <c r="N35" s="15">
        <f t="shared" ref="N35:R35" si="24">N36+N37+N38</f>
        <v>0</v>
      </c>
      <c r="O35" s="15">
        <f t="shared" si="24"/>
        <v>365000</v>
      </c>
      <c r="P35" s="15">
        <f t="shared" ref="P35:Q35" si="25">P36+P37+P38</f>
        <v>898186.78</v>
      </c>
      <c r="Q35" s="15">
        <f t="shared" si="25"/>
        <v>0</v>
      </c>
      <c r="R35" s="15">
        <f t="shared" si="24"/>
        <v>0</v>
      </c>
      <c r="S35" s="20" t="s">
        <v>45</v>
      </c>
      <c r="T35" s="16" t="s">
        <v>44</v>
      </c>
      <c r="U35" s="16">
        <v>10065.799999999999</v>
      </c>
      <c r="V35" s="16">
        <v>868.5</v>
      </c>
      <c r="W35" s="16">
        <v>1296.8</v>
      </c>
      <c r="X35" s="16">
        <v>130.19999999999999</v>
      </c>
      <c r="Y35" s="44" t="s">
        <v>5</v>
      </c>
      <c r="Z35" s="16">
        <v>80.599999999999994</v>
      </c>
      <c r="AA35" s="16">
        <v>6500</v>
      </c>
      <c r="AB35" s="16" t="s">
        <v>5</v>
      </c>
      <c r="AC35" s="16" t="s">
        <v>5</v>
      </c>
    </row>
    <row r="36" spans="1:29" ht="36" customHeight="1" x14ac:dyDescent="0.25">
      <c r="A36" s="16"/>
      <c r="B36" s="18"/>
      <c r="C36" s="16"/>
      <c r="D36" s="16"/>
      <c r="E36" s="18"/>
      <c r="F36" s="23"/>
      <c r="G36" s="23"/>
      <c r="H36" s="23"/>
      <c r="I36" s="7" t="s">
        <v>38</v>
      </c>
      <c r="J36" s="15">
        <f t="shared" si="18"/>
        <v>56369260.129999995</v>
      </c>
      <c r="K36" s="15">
        <v>3036949.83</v>
      </c>
      <c r="L36" s="15">
        <v>53332310.299999997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21"/>
      <c r="T36" s="16"/>
      <c r="U36" s="16"/>
      <c r="V36" s="16"/>
      <c r="W36" s="16"/>
      <c r="X36" s="16"/>
      <c r="Y36" s="45"/>
      <c r="Z36" s="16"/>
      <c r="AA36" s="16"/>
      <c r="AB36" s="16"/>
      <c r="AC36" s="16"/>
    </row>
    <row r="37" spans="1:29" ht="36" customHeight="1" x14ac:dyDescent="0.25">
      <c r="A37" s="16"/>
      <c r="B37" s="18"/>
      <c r="C37" s="16"/>
      <c r="D37" s="16"/>
      <c r="E37" s="18"/>
      <c r="F37" s="23"/>
      <c r="G37" s="23"/>
      <c r="H37" s="23"/>
      <c r="I37" s="7" t="s">
        <v>15</v>
      </c>
      <c r="J37" s="15">
        <f t="shared" si="18"/>
        <v>6198078.3200000003</v>
      </c>
      <c r="K37" s="15">
        <v>60739</v>
      </c>
      <c r="L37" s="15">
        <v>1066646.21</v>
      </c>
      <c r="M37" s="15">
        <v>5070693.1100000003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21"/>
      <c r="T37" s="16"/>
      <c r="U37" s="16"/>
      <c r="V37" s="16"/>
      <c r="W37" s="16"/>
      <c r="X37" s="16"/>
      <c r="Y37" s="45"/>
      <c r="Z37" s="16"/>
      <c r="AA37" s="16"/>
      <c r="AB37" s="16"/>
      <c r="AC37" s="16"/>
    </row>
    <row r="38" spans="1:29" ht="36" customHeight="1" x14ac:dyDescent="0.25">
      <c r="A38" s="16"/>
      <c r="B38" s="18"/>
      <c r="C38" s="16"/>
      <c r="D38" s="16"/>
      <c r="E38" s="18"/>
      <c r="F38" s="23"/>
      <c r="G38" s="23"/>
      <c r="H38" s="23"/>
      <c r="I38" s="7" t="s">
        <v>16</v>
      </c>
      <c r="J38" s="15">
        <f t="shared" si="18"/>
        <v>3314186.9299999997</v>
      </c>
      <c r="K38" s="15">
        <v>1942720.24</v>
      </c>
      <c r="L38" s="15">
        <v>21768.29</v>
      </c>
      <c r="M38" s="15">
        <v>86511.62</v>
      </c>
      <c r="N38" s="15">
        <v>0</v>
      </c>
      <c r="O38" s="15">
        <v>365000</v>
      </c>
      <c r="P38" s="15">
        <v>898186.78</v>
      </c>
      <c r="Q38" s="15">
        <v>0</v>
      </c>
      <c r="R38" s="15">
        <v>0</v>
      </c>
      <c r="S38" s="21"/>
      <c r="T38" s="16"/>
      <c r="U38" s="16"/>
      <c r="V38" s="16"/>
      <c r="W38" s="16"/>
      <c r="X38" s="16"/>
      <c r="Y38" s="46"/>
      <c r="Z38" s="16"/>
      <c r="AA38" s="16"/>
      <c r="AB38" s="16"/>
      <c r="AC38" s="16"/>
    </row>
    <row r="39" spans="1:29" ht="36" customHeight="1" x14ac:dyDescent="0.25">
      <c r="A39" s="19" t="s">
        <v>49</v>
      </c>
      <c r="B39" s="20" t="s">
        <v>50</v>
      </c>
      <c r="C39" s="19">
        <v>2020</v>
      </c>
      <c r="D39" s="19">
        <v>2025</v>
      </c>
      <c r="E39" s="20" t="s">
        <v>29</v>
      </c>
      <c r="F39" s="22" t="s">
        <v>5</v>
      </c>
      <c r="G39" s="22" t="s">
        <v>5</v>
      </c>
      <c r="H39" s="22" t="s">
        <v>5</v>
      </c>
      <c r="I39" s="7" t="s">
        <v>4</v>
      </c>
      <c r="J39" s="15">
        <f t="shared" ref="J39:J44" si="26">SUM(K39:R39)</f>
        <v>39519000</v>
      </c>
      <c r="K39" s="15">
        <f>K40+K41+K42</f>
        <v>11336850</v>
      </c>
      <c r="L39" s="15">
        <f t="shared" ref="L39:R39" si="27">L40+L41+L42</f>
        <v>7878150</v>
      </c>
      <c r="M39" s="15">
        <f t="shared" si="27"/>
        <v>11686500</v>
      </c>
      <c r="N39" s="15">
        <f>N40+N41+N42</f>
        <v>7717500</v>
      </c>
      <c r="O39" s="15">
        <f t="shared" si="27"/>
        <v>500000</v>
      </c>
      <c r="P39" s="15">
        <f t="shared" ref="P39:Q39" si="28">P40+P41+P42</f>
        <v>400000</v>
      </c>
      <c r="Q39" s="15">
        <f t="shared" si="28"/>
        <v>0</v>
      </c>
      <c r="R39" s="15">
        <f t="shared" si="27"/>
        <v>0</v>
      </c>
      <c r="S39" s="20" t="s">
        <v>68</v>
      </c>
      <c r="T39" s="19" t="s">
        <v>69</v>
      </c>
      <c r="U39" s="19">
        <v>49</v>
      </c>
      <c r="V39" s="19">
        <v>15</v>
      </c>
      <c r="W39" s="19">
        <v>8</v>
      </c>
      <c r="X39" s="19">
        <v>12</v>
      </c>
      <c r="Y39" s="19">
        <v>8</v>
      </c>
      <c r="Z39" s="19">
        <v>6</v>
      </c>
      <c r="AA39" s="19" t="s">
        <v>5</v>
      </c>
      <c r="AB39" s="19" t="s">
        <v>5</v>
      </c>
      <c r="AC39" s="19" t="s">
        <v>5</v>
      </c>
    </row>
    <row r="40" spans="1:29" ht="40.5" customHeight="1" x14ac:dyDescent="0.25">
      <c r="A40" s="25"/>
      <c r="B40" s="21"/>
      <c r="C40" s="25"/>
      <c r="D40" s="25"/>
      <c r="E40" s="21"/>
      <c r="F40" s="23"/>
      <c r="G40" s="23"/>
      <c r="H40" s="23"/>
      <c r="I40" s="7" t="s">
        <v>38</v>
      </c>
      <c r="J40" s="15">
        <f t="shared" si="26"/>
        <v>11354373.609999999</v>
      </c>
      <c r="K40" s="15">
        <v>3738778.66</v>
      </c>
      <c r="L40" s="15">
        <v>1380337.61</v>
      </c>
      <c r="M40" s="15">
        <v>3759508.81</v>
      </c>
      <c r="N40" s="15">
        <v>2475748.5299999998</v>
      </c>
      <c r="O40" s="15">
        <v>0</v>
      </c>
      <c r="P40" s="15">
        <v>0</v>
      </c>
      <c r="Q40" s="15">
        <v>0</v>
      </c>
      <c r="R40" s="15">
        <v>0</v>
      </c>
      <c r="S40" s="21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ht="40.5" customHeight="1" x14ac:dyDescent="0.25">
      <c r="A41" s="25"/>
      <c r="B41" s="21"/>
      <c r="C41" s="25"/>
      <c r="D41" s="25"/>
      <c r="E41" s="21"/>
      <c r="F41" s="23"/>
      <c r="G41" s="23"/>
      <c r="H41" s="23"/>
      <c r="I41" s="7" t="s">
        <v>15</v>
      </c>
      <c r="J41" s="15">
        <f t="shared" si="26"/>
        <v>26106056.390000001</v>
      </c>
      <c r="K41" s="15">
        <v>7257965.8399999999</v>
      </c>
      <c r="L41" s="15">
        <v>6261467.8899999997</v>
      </c>
      <c r="M41" s="15">
        <v>7576396.1900000004</v>
      </c>
      <c r="N41" s="15">
        <v>5010226.47</v>
      </c>
      <c r="O41" s="15">
        <v>0</v>
      </c>
      <c r="P41" s="15">
        <v>0</v>
      </c>
      <c r="Q41" s="15">
        <v>0</v>
      </c>
      <c r="R41" s="15">
        <v>0</v>
      </c>
      <c r="S41" s="21"/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ht="40.5" customHeight="1" x14ac:dyDescent="0.25">
      <c r="A42" s="25"/>
      <c r="B42" s="21"/>
      <c r="C42" s="25"/>
      <c r="D42" s="25"/>
      <c r="E42" s="21"/>
      <c r="F42" s="23"/>
      <c r="G42" s="23"/>
      <c r="H42" s="23"/>
      <c r="I42" s="9" t="s">
        <v>16</v>
      </c>
      <c r="J42" s="3">
        <f t="shared" si="26"/>
        <v>2058570</v>
      </c>
      <c r="K42" s="3">
        <v>340105.5</v>
      </c>
      <c r="L42" s="3">
        <v>236344.5</v>
      </c>
      <c r="M42" s="3">
        <v>350595</v>
      </c>
      <c r="N42" s="3">
        <v>231525</v>
      </c>
      <c r="O42" s="3">
        <v>500000</v>
      </c>
      <c r="P42" s="3">
        <v>400000</v>
      </c>
      <c r="Q42" s="3">
        <v>0</v>
      </c>
      <c r="R42" s="3">
        <v>0</v>
      </c>
      <c r="S42" s="21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ht="35.25" customHeight="1" x14ac:dyDescent="0.25">
      <c r="A43" s="29" t="s">
        <v>65</v>
      </c>
      <c r="B43" s="18" t="s">
        <v>66</v>
      </c>
      <c r="C43" s="16">
        <v>2020</v>
      </c>
      <c r="D43" s="16">
        <v>2025</v>
      </c>
      <c r="E43" s="20" t="s">
        <v>29</v>
      </c>
      <c r="F43" s="22" t="s">
        <v>5</v>
      </c>
      <c r="G43" s="22" t="s">
        <v>5</v>
      </c>
      <c r="H43" s="22" t="s">
        <v>5</v>
      </c>
      <c r="I43" s="7" t="s">
        <v>4</v>
      </c>
      <c r="J43" s="15">
        <f t="shared" si="26"/>
        <v>264600</v>
      </c>
      <c r="K43" s="15">
        <f>SUM(K44:K46)</f>
        <v>219600</v>
      </c>
      <c r="L43" s="15">
        <f t="shared" ref="L43:R43" si="29">SUM(L44:L46)</f>
        <v>45000</v>
      </c>
      <c r="M43" s="15">
        <f t="shared" si="29"/>
        <v>0</v>
      </c>
      <c r="N43" s="15">
        <f t="shared" si="29"/>
        <v>0</v>
      </c>
      <c r="O43" s="15">
        <f t="shared" si="29"/>
        <v>0</v>
      </c>
      <c r="P43" s="15">
        <f t="shared" ref="P43:Q43" si="30">SUM(P44:P46)</f>
        <v>0</v>
      </c>
      <c r="Q43" s="15">
        <f t="shared" si="30"/>
        <v>0</v>
      </c>
      <c r="R43" s="15">
        <f t="shared" si="29"/>
        <v>0</v>
      </c>
      <c r="S43" s="20" t="s">
        <v>67</v>
      </c>
      <c r="T43" s="16" t="s">
        <v>69</v>
      </c>
      <c r="U43" s="16">
        <v>4</v>
      </c>
      <c r="V43" s="16">
        <v>2</v>
      </c>
      <c r="W43" s="16">
        <v>1</v>
      </c>
      <c r="X43" s="16" t="s">
        <v>5</v>
      </c>
      <c r="Y43" s="16">
        <v>1</v>
      </c>
      <c r="Z43" s="16" t="s">
        <v>5</v>
      </c>
      <c r="AA43" s="16" t="s">
        <v>5</v>
      </c>
      <c r="AB43" s="16" t="s">
        <v>5</v>
      </c>
      <c r="AC43" s="16" t="s">
        <v>5</v>
      </c>
    </row>
    <row r="44" spans="1:29" ht="37.5" customHeight="1" x14ac:dyDescent="0.25">
      <c r="A44" s="16"/>
      <c r="B44" s="18"/>
      <c r="C44" s="16"/>
      <c r="D44" s="16"/>
      <c r="E44" s="21"/>
      <c r="F44" s="23"/>
      <c r="G44" s="23"/>
      <c r="H44" s="23"/>
      <c r="I44" s="7" t="s">
        <v>38</v>
      </c>
      <c r="J44" s="15">
        <f t="shared" si="26"/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21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45" spans="1:29" ht="37.5" customHeight="1" x14ac:dyDescent="0.25">
      <c r="A45" s="16"/>
      <c r="B45" s="18"/>
      <c r="C45" s="16"/>
      <c r="D45" s="16"/>
      <c r="E45" s="21"/>
      <c r="F45" s="23"/>
      <c r="G45" s="23"/>
      <c r="H45" s="23"/>
      <c r="I45" s="7" t="s">
        <v>15</v>
      </c>
      <c r="J45" s="15">
        <f t="shared" ref="J45:J58" si="31">SUM(K45:R45)</f>
        <v>178964.36</v>
      </c>
      <c r="K45" s="15">
        <v>178964.36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21"/>
      <c r="T45" s="16"/>
      <c r="U45" s="16"/>
      <c r="V45" s="16"/>
      <c r="W45" s="16"/>
      <c r="X45" s="16"/>
      <c r="Y45" s="16"/>
      <c r="Z45" s="16"/>
      <c r="AA45" s="16"/>
      <c r="AB45" s="16"/>
      <c r="AC45" s="16"/>
    </row>
    <row r="46" spans="1:29" ht="37.5" customHeight="1" x14ac:dyDescent="0.25">
      <c r="A46" s="19"/>
      <c r="B46" s="20"/>
      <c r="C46" s="19"/>
      <c r="D46" s="19"/>
      <c r="E46" s="21"/>
      <c r="F46" s="23"/>
      <c r="G46" s="23"/>
      <c r="H46" s="23"/>
      <c r="I46" s="9" t="s">
        <v>16</v>
      </c>
      <c r="J46" s="3">
        <f t="shared" si="31"/>
        <v>85635.64</v>
      </c>
      <c r="K46" s="3">
        <v>40635.64</v>
      </c>
      <c r="L46" s="3">
        <v>45000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1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spans="1:29" ht="37.5" customHeight="1" x14ac:dyDescent="0.25">
      <c r="A47" s="16" t="s">
        <v>70</v>
      </c>
      <c r="B47" s="18" t="s">
        <v>75</v>
      </c>
      <c r="C47" s="16">
        <v>2020</v>
      </c>
      <c r="D47" s="16">
        <v>2025</v>
      </c>
      <c r="E47" s="20" t="s">
        <v>29</v>
      </c>
      <c r="F47" s="22" t="s">
        <v>5</v>
      </c>
      <c r="G47" s="22" t="s">
        <v>5</v>
      </c>
      <c r="H47" s="22" t="s">
        <v>5</v>
      </c>
      <c r="I47" s="7" t="s">
        <v>4</v>
      </c>
      <c r="J47" s="3">
        <f t="shared" ref="J47:J54" si="32">SUM(K47:R47)</f>
        <v>15362679.24</v>
      </c>
      <c r="K47" s="15">
        <f>K48+K49+K50</f>
        <v>0</v>
      </c>
      <c r="L47" s="15">
        <f t="shared" ref="L47:R47" si="33">L48+L49+L50</f>
        <v>9493848</v>
      </c>
      <c r="M47" s="15">
        <f t="shared" si="33"/>
        <v>1500553.24</v>
      </c>
      <c r="N47" s="15">
        <f t="shared" si="33"/>
        <v>4368278</v>
      </c>
      <c r="O47" s="15">
        <f t="shared" si="33"/>
        <v>0</v>
      </c>
      <c r="P47" s="15">
        <f t="shared" ref="P47:Q47" si="34">P48+P49+P50</f>
        <v>0</v>
      </c>
      <c r="Q47" s="15">
        <f t="shared" si="34"/>
        <v>0</v>
      </c>
      <c r="R47" s="15">
        <f t="shared" si="33"/>
        <v>0</v>
      </c>
      <c r="S47" s="18" t="s">
        <v>71</v>
      </c>
      <c r="T47" s="16" t="s">
        <v>44</v>
      </c>
      <c r="U47" s="16">
        <v>1291.8</v>
      </c>
      <c r="V47" s="16">
        <v>0</v>
      </c>
      <c r="W47" s="16">
        <v>767.6</v>
      </c>
      <c r="X47" s="17">
        <v>130.19999999999999</v>
      </c>
      <c r="Y47" s="17">
        <v>394</v>
      </c>
      <c r="Z47" s="16">
        <v>0</v>
      </c>
      <c r="AA47" s="16">
        <v>0</v>
      </c>
      <c r="AB47" s="16" t="s">
        <v>5</v>
      </c>
      <c r="AC47" s="16" t="s">
        <v>5</v>
      </c>
    </row>
    <row r="48" spans="1:29" ht="49.5" customHeight="1" x14ac:dyDescent="0.25">
      <c r="A48" s="16"/>
      <c r="B48" s="18"/>
      <c r="C48" s="16"/>
      <c r="D48" s="16"/>
      <c r="E48" s="21"/>
      <c r="F48" s="23"/>
      <c r="G48" s="23"/>
      <c r="H48" s="23"/>
      <c r="I48" s="7" t="s">
        <v>38</v>
      </c>
      <c r="J48" s="3">
        <f t="shared" si="32"/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8"/>
      <c r="T48" s="16"/>
      <c r="U48" s="16"/>
      <c r="V48" s="16"/>
      <c r="W48" s="16"/>
      <c r="X48" s="17"/>
      <c r="Y48" s="17"/>
      <c r="Z48" s="16"/>
      <c r="AA48" s="16"/>
      <c r="AB48" s="16"/>
      <c r="AC48" s="16"/>
    </row>
    <row r="49" spans="1:29" ht="49.5" customHeight="1" x14ac:dyDescent="0.25">
      <c r="A49" s="16"/>
      <c r="B49" s="18"/>
      <c r="C49" s="16"/>
      <c r="D49" s="16"/>
      <c r="E49" s="21"/>
      <c r="F49" s="23"/>
      <c r="G49" s="23"/>
      <c r="H49" s="23"/>
      <c r="I49" s="7" t="s">
        <v>15</v>
      </c>
      <c r="J49" s="3">
        <f t="shared" si="32"/>
        <v>14733166.530000001</v>
      </c>
      <c r="K49" s="15">
        <v>0</v>
      </c>
      <c r="L49" s="15">
        <v>9114094.0800000001</v>
      </c>
      <c r="M49" s="15">
        <v>1425525.57</v>
      </c>
      <c r="N49" s="15">
        <v>4193546.88</v>
      </c>
      <c r="O49" s="15">
        <v>0</v>
      </c>
      <c r="P49" s="15">
        <v>0</v>
      </c>
      <c r="Q49" s="15">
        <v>0</v>
      </c>
      <c r="R49" s="15">
        <v>0</v>
      </c>
      <c r="S49" s="18"/>
      <c r="T49" s="16"/>
      <c r="U49" s="16"/>
      <c r="V49" s="16"/>
      <c r="W49" s="16"/>
      <c r="X49" s="17"/>
      <c r="Y49" s="17"/>
      <c r="Z49" s="16"/>
      <c r="AA49" s="16"/>
      <c r="AB49" s="16"/>
      <c r="AC49" s="16"/>
    </row>
    <row r="50" spans="1:29" ht="58.15" customHeight="1" x14ac:dyDescent="0.25">
      <c r="A50" s="16"/>
      <c r="B50" s="18"/>
      <c r="C50" s="19"/>
      <c r="D50" s="19"/>
      <c r="E50" s="21"/>
      <c r="F50" s="23"/>
      <c r="G50" s="23"/>
      <c r="H50" s="23"/>
      <c r="I50" s="9" t="s">
        <v>16</v>
      </c>
      <c r="J50" s="3">
        <f t="shared" si="32"/>
        <v>629512.71</v>
      </c>
      <c r="K50" s="15">
        <v>0</v>
      </c>
      <c r="L50" s="15">
        <v>379753.92</v>
      </c>
      <c r="M50" s="15">
        <v>75027.67</v>
      </c>
      <c r="N50" s="15">
        <v>174731.12</v>
      </c>
      <c r="O50" s="15">
        <v>0</v>
      </c>
      <c r="P50" s="15">
        <v>0</v>
      </c>
      <c r="Q50" s="15">
        <v>0</v>
      </c>
      <c r="R50" s="15">
        <v>0</v>
      </c>
      <c r="S50" s="18"/>
      <c r="T50" s="16"/>
      <c r="U50" s="16"/>
      <c r="V50" s="16"/>
      <c r="W50" s="16"/>
      <c r="X50" s="17"/>
      <c r="Y50" s="17"/>
      <c r="Z50" s="16"/>
      <c r="AA50" s="16"/>
      <c r="AB50" s="16"/>
      <c r="AC50" s="16"/>
    </row>
    <row r="51" spans="1:29" ht="37.5" customHeight="1" x14ac:dyDescent="0.25">
      <c r="A51" s="16" t="s">
        <v>85</v>
      </c>
      <c r="B51" s="18" t="s">
        <v>80</v>
      </c>
      <c r="C51" s="16">
        <v>2020</v>
      </c>
      <c r="D51" s="16">
        <v>2025</v>
      </c>
      <c r="E51" s="20" t="s">
        <v>29</v>
      </c>
      <c r="F51" s="22" t="s">
        <v>5</v>
      </c>
      <c r="G51" s="22" t="s">
        <v>5</v>
      </c>
      <c r="H51" s="22" t="s">
        <v>5</v>
      </c>
      <c r="I51" s="7" t="s">
        <v>4</v>
      </c>
      <c r="J51" s="3">
        <f t="shared" si="32"/>
        <v>0</v>
      </c>
      <c r="K51" s="15">
        <f>K52+K53+K54</f>
        <v>0</v>
      </c>
      <c r="L51" s="15">
        <f t="shared" ref="L51:R51" si="35">L52+L53+L54</f>
        <v>0</v>
      </c>
      <c r="M51" s="15">
        <f t="shared" si="35"/>
        <v>0</v>
      </c>
      <c r="N51" s="15">
        <f t="shared" si="35"/>
        <v>0</v>
      </c>
      <c r="O51" s="15">
        <f t="shared" si="35"/>
        <v>0</v>
      </c>
      <c r="P51" s="15">
        <f t="shared" ref="P51:Q51" si="36">P52+P53+P54</f>
        <v>0</v>
      </c>
      <c r="Q51" s="15">
        <f t="shared" si="36"/>
        <v>0</v>
      </c>
      <c r="R51" s="15">
        <f t="shared" si="35"/>
        <v>0</v>
      </c>
      <c r="S51" s="18" t="s">
        <v>82</v>
      </c>
      <c r="T51" s="16" t="s">
        <v>81</v>
      </c>
      <c r="U51" s="16">
        <v>0</v>
      </c>
      <c r="V51" s="16">
        <v>0</v>
      </c>
      <c r="W51" s="16">
        <v>0</v>
      </c>
      <c r="X51" s="16">
        <v>0</v>
      </c>
      <c r="Y51" s="16">
        <v>2</v>
      </c>
      <c r="Z51" s="16">
        <v>0</v>
      </c>
      <c r="AA51" s="16">
        <v>0</v>
      </c>
      <c r="AB51" s="16" t="s">
        <v>5</v>
      </c>
      <c r="AC51" s="16" t="s">
        <v>5</v>
      </c>
    </row>
    <row r="52" spans="1:29" ht="49.5" customHeight="1" x14ac:dyDescent="0.25">
      <c r="A52" s="16"/>
      <c r="B52" s="18"/>
      <c r="C52" s="16"/>
      <c r="D52" s="16"/>
      <c r="E52" s="21"/>
      <c r="F52" s="23"/>
      <c r="G52" s="23"/>
      <c r="H52" s="23"/>
      <c r="I52" s="7" t="s">
        <v>38</v>
      </c>
      <c r="J52" s="3">
        <f t="shared" si="32"/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8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:29" ht="49.5" customHeight="1" x14ac:dyDescent="0.25">
      <c r="A53" s="16"/>
      <c r="B53" s="18"/>
      <c r="C53" s="16"/>
      <c r="D53" s="16"/>
      <c r="E53" s="21"/>
      <c r="F53" s="23"/>
      <c r="G53" s="23"/>
      <c r="H53" s="23"/>
      <c r="I53" s="7" t="s">
        <v>15</v>
      </c>
      <c r="J53" s="3">
        <f t="shared" si="32"/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8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:29" ht="58.15" customHeight="1" x14ac:dyDescent="0.25">
      <c r="A54" s="16"/>
      <c r="B54" s="18"/>
      <c r="C54" s="19"/>
      <c r="D54" s="19"/>
      <c r="E54" s="21"/>
      <c r="F54" s="23"/>
      <c r="G54" s="23"/>
      <c r="H54" s="23"/>
      <c r="I54" s="9" t="s">
        <v>16</v>
      </c>
      <c r="J54" s="3">
        <f t="shared" si="32"/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8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:29" ht="37.5" customHeight="1" x14ac:dyDescent="0.25">
      <c r="A55" s="16" t="s">
        <v>86</v>
      </c>
      <c r="B55" s="18" t="s">
        <v>87</v>
      </c>
      <c r="C55" s="16">
        <v>2020</v>
      </c>
      <c r="D55" s="16">
        <v>2025</v>
      </c>
      <c r="E55" s="20" t="s">
        <v>29</v>
      </c>
      <c r="F55" s="22" t="s">
        <v>88</v>
      </c>
      <c r="G55" s="22" t="s">
        <v>89</v>
      </c>
      <c r="H55" s="22" t="s">
        <v>5</v>
      </c>
      <c r="I55" s="7" t="s">
        <v>4</v>
      </c>
      <c r="J55" s="3">
        <f t="shared" si="31"/>
        <v>569840</v>
      </c>
      <c r="K55" s="15">
        <f>K56+K57+K58</f>
        <v>0</v>
      </c>
      <c r="L55" s="15">
        <f t="shared" ref="L55:R55" si="37">L56+L57+L58</f>
        <v>0</v>
      </c>
      <c r="M55" s="15">
        <f t="shared" si="37"/>
        <v>0</v>
      </c>
      <c r="N55" s="15">
        <f t="shared" si="37"/>
        <v>569840</v>
      </c>
      <c r="O55" s="15">
        <f t="shared" si="37"/>
        <v>0</v>
      </c>
      <c r="P55" s="15">
        <f t="shared" ref="P55:Q55" si="38">P56+P57+P58</f>
        <v>0</v>
      </c>
      <c r="Q55" s="15">
        <f t="shared" si="38"/>
        <v>0</v>
      </c>
      <c r="R55" s="15">
        <f t="shared" si="37"/>
        <v>0</v>
      </c>
      <c r="S55" s="18" t="s">
        <v>90</v>
      </c>
      <c r="T55" s="16" t="s">
        <v>44</v>
      </c>
      <c r="U55" s="16">
        <v>298.10000000000002</v>
      </c>
      <c r="V55" s="16">
        <v>0</v>
      </c>
      <c r="W55" s="16">
        <v>0</v>
      </c>
      <c r="X55" s="16">
        <v>0</v>
      </c>
      <c r="Y55" s="16">
        <v>298.10000000000002</v>
      </c>
      <c r="Z55" s="16">
        <v>0</v>
      </c>
      <c r="AA55" s="16">
        <v>0</v>
      </c>
      <c r="AB55" s="16">
        <v>0</v>
      </c>
      <c r="AC55" s="16">
        <v>0</v>
      </c>
    </row>
    <row r="56" spans="1:29" ht="49.5" customHeight="1" x14ac:dyDescent="0.25">
      <c r="A56" s="16"/>
      <c r="B56" s="18"/>
      <c r="C56" s="16"/>
      <c r="D56" s="16"/>
      <c r="E56" s="21"/>
      <c r="F56" s="23"/>
      <c r="G56" s="23"/>
      <c r="H56" s="23"/>
      <c r="I56" s="7" t="s">
        <v>38</v>
      </c>
      <c r="J56" s="3">
        <f t="shared" si="31"/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8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:29" ht="49.5" customHeight="1" x14ac:dyDescent="0.25">
      <c r="A57" s="16"/>
      <c r="B57" s="18"/>
      <c r="C57" s="16"/>
      <c r="D57" s="16"/>
      <c r="E57" s="21"/>
      <c r="F57" s="23"/>
      <c r="G57" s="23"/>
      <c r="H57" s="23"/>
      <c r="I57" s="7" t="s">
        <v>15</v>
      </c>
      <c r="J57" s="3">
        <f t="shared" si="31"/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8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:29" ht="58.15" customHeight="1" x14ac:dyDescent="0.25">
      <c r="A58" s="16"/>
      <c r="B58" s="18"/>
      <c r="C58" s="19"/>
      <c r="D58" s="19"/>
      <c r="E58" s="21"/>
      <c r="F58" s="23"/>
      <c r="G58" s="23"/>
      <c r="H58" s="23"/>
      <c r="I58" s="9" t="s">
        <v>16</v>
      </c>
      <c r="J58" s="3">
        <f t="shared" si="31"/>
        <v>569840</v>
      </c>
      <c r="K58" s="15">
        <v>0</v>
      </c>
      <c r="L58" s="15">
        <v>0</v>
      </c>
      <c r="M58" s="15">
        <v>0</v>
      </c>
      <c r="N58" s="15">
        <v>569840</v>
      </c>
      <c r="O58" s="15">
        <v>0</v>
      </c>
      <c r="P58" s="15">
        <v>0</v>
      </c>
      <c r="Q58" s="15">
        <v>0</v>
      </c>
      <c r="R58" s="15">
        <v>0</v>
      </c>
      <c r="S58" s="18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:29" ht="17.25" customHeight="1" x14ac:dyDescent="0.25">
      <c r="A59" s="40" t="s">
        <v>61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ht="39" customHeight="1" x14ac:dyDescent="0.25">
      <c r="A60" s="16" t="s">
        <v>17</v>
      </c>
      <c r="B60" s="18" t="s">
        <v>58</v>
      </c>
      <c r="C60" s="16">
        <v>2020</v>
      </c>
      <c r="D60" s="16">
        <v>2025</v>
      </c>
      <c r="E60" s="18" t="s">
        <v>29</v>
      </c>
      <c r="F60" s="24" t="s">
        <v>5</v>
      </c>
      <c r="G60" s="24" t="s">
        <v>5</v>
      </c>
      <c r="H60" s="24" t="s">
        <v>5</v>
      </c>
      <c r="I60" s="7" t="s">
        <v>4</v>
      </c>
      <c r="J60" s="15">
        <f>SUM(K60:R60)</f>
        <v>7254326.5800000001</v>
      </c>
      <c r="K60" s="15">
        <f>K61+K62+K63</f>
        <v>204992.6</v>
      </c>
      <c r="L60" s="15">
        <f t="shared" ref="L60:R60" si="39">L61+L62+L63</f>
        <v>3400000</v>
      </c>
      <c r="M60" s="15">
        <f t="shared" si="39"/>
        <v>247065</v>
      </c>
      <c r="N60" s="15">
        <f>N61+N62+N63</f>
        <v>3402268.9799999995</v>
      </c>
      <c r="O60" s="15">
        <f t="shared" si="39"/>
        <v>0</v>
      </c>
      <c r="P60" s="15">
        <f t="shared" ref="P60:Q60" si="40">P61+P62+P63</f>
        <v>0</v>
      </c>
      <c r="Q60" s="15">
        <f t="shared" si="40"/>
        <v>0</v>
      </c>
      <c r="R60" s="15">
        <f t="shared" si="39"/>
        <v>0</v>
      </c>
      <c r="S60" s="16" t="s">
        <v>5</v>
      </c>
      <c r="T60" s="16" t="s">
        <v>5</v>
      </c>
      <c r="U60" s="16" t="s">
        <v>5</v>
      </c>
      <c r="V60" s="16" t="s">
        <v>5</v>
      </c>
      <c r="W60" s="16" t="s">
        <v>5</v>
      </c>
      <c r="X60" s="16" t="s">
        <v>5</v>
      </c>
      <c r="Y60" s="16" t="s">
        <v>5</v>
      </c>
      <c r="Z60" s="16" t="s">
        <v>5</v>
      </c>
      <c r="AA60" s="16" t="s">
        <v>5</v>
      </c>
      <c r="AB60" s="16" t="s">
        <v>5</v>
      </c>
      <c r="AC60" s="16" t="s">
        <v>5</v>
      </c>
    </row>
    <row r="61" spans="1:29" ht="32.25" customHeight="1" x14ac:dyDescent="0.25">
      <c r="A61" s="16"/>
      <c r="B61" s="18"/>
      <c r="C61" s="16"/>
      <c r="D61" s="16"/>
      <c r="E61" s="18"/>
      <c r="F61" s="24"/>
      <c r="G61" s="24"/>
      <c r="H61" s="24"/>
      <c r="I61" s="7" t="s">
        <v>38</v>
      </c>
      <c r="J61" s="15">
        <f t="shared" ref="J61:J83" si="41">SUM(K61:R61)</f>
        <v>0</v>
      </c>
      <c r="K61" s="15">
        <f>K65+K69+K73+K81</f>
        <v>0</v>
      </c>
      <c r="L61" s="15">
        <f t="shared" ref="L61:R61" si="42">L65+L69+L73+L81</f>
        <v>0</v>
      </c>
      <c r="M61" s="15">
        <f t="shared" si="42"/>
        <v>0</v>
      </c>
      <c r="N61" s="15">
        <f>N65+N69+N73+N77+N81</f>
        <v>0</v>
      </c>
      <c r="O61" s="15">
        <f t="shared" si="42"/>
        <v>0</v>
      </c>
      <c r="P61" s="15">
        <f t="shared" ref="P61:Q61" si="43">P65+P69+P73+P81</f>
        <v>0</v>
      </c>
      <c r="Q61" s="15">
        <f t="shared" si="43"/>
        <v>0</v>
      </c>
      <c r="R61" s="15">
        <f t="shared" si="42"/>
        <v>0</v>
      </c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:29" ht="32.25" customHeight="1" x14ac:dyDescent="0.25">
      <c r="A62" s="16"/>
      <c r="B62" s="18"/>
      <c r="C62" s="16"/>
      <c r="D62" s="16"/>
      <c r="E62" s="18"/>
      <c r="F62" s="24"/>
      <c r="G62" s="24"/>
      <c r="H62" s="24"/>
      <c r="I62" s="7" t="s">
        <v>15</v>
      </c>
      <c r="J62" s="15">
        <f t="shared" si="41"/>
        <v>1889479.14</v>
      </c>
      <c r="K62" s="15">
        <f>K66+K70+K74+K82</f>
        <v>0</v>
      </c>
      <c r="L62" s="15">
        <f>L66+L70+L74+L82</f>
        <v>0</v>
      </c>
      <c r="M62" s="15">
        <f>M66+M70+M74+M82</f>
        <v>0</v>
      </c>
      <c r="N62" s="15">
        <f t="shared" ref="N62:N63" si="44">N66+N70+N74+N78+N82</f>
        <v>1889479.14</v>
      </c>
      <c r="O62" s="15">
        <f t="shared" ref="O62:R63" si="45">O66+O70+O74+O82</f>
        <v>0</v>
      </c>
      <c r="P62" s="15">
        <f t="shared" si="45"/>
        <v>0</v>
      </c>
      <c r="Q62" s="15">
        <f t="shared" si="45"/>
        <v>0</v>
      </c>
      <c r="R62" s="15">
        <f t="shared" si="45"/>
        <v>0</v>
      </c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:29" ht="42" customHeight="1" x14ac:dyDescent="0.25">
      <c r="A63" s="16"/>
      <c r="B63" s="18"/>
      <c r="C63" s="16"/>
      <c r="D63" s="16"/>
      <c r="E63" s="18"/>
      <c r="F63" s="24"/>
      <c r="G63" s="24"/>
      <c r="H63" s="24"/>
      <c r="I63" s="7" t="s">
        <v>16</v>
      </c>
      <c r="J63" s="15">
        <f t="shared" si="41"/>
        <v>5364847.4399999995</v>
      </c>
      <c r="K63" s="15">
        <f>K67+K71+K75+K83</f>
        <v>204992.6</v>
      </c>
      <c r="L63" s="15">
        <f>L67+L71+L75+L83</f>
        <v>3400000</v>
      </c>
      <c r="M63" s="15">
        <f>M67+M71+M75+M83</f>
        <v>247065</v>
      </c>
      <c r="N63" s="15">
        <f t="shared" si="44"/>
        <v>1512789.8399999999</v>
      </c>
      <c r="O63" s="15">
        <f t="shared" si="45"/>
        <v>0</v>
      </c>
      <c r="P63" s="15">
        <f t="shared" si="45"/>
        <v>0</v>
      </c>
      <c r="Q63" s="15">
        <f t="shared" si="45"/>
        <v>0</v>
      </c>
      <c r="R63" s="15">
        <f t="shared" si="45"/>
        <v>0</v>
      </c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:29" ht="34.5" customHeight="1" x14ac:dyDescent="0.25">
      <c r="A64" s="16" t="s">
        <v>51</v>
      </c>
      <c r="B64" s="18" t="s">
        <v>53</v>
      </c>
      <c r="C64" s="16">
        <v>2020</v>
      </c>
      <c r="D64" s="16">
        <v>2025</v>
      </c>
      <c r="E64" s="18" t="s">
        <v>29</v>
      </c>
      <c r="F64" s="24" t="s">
        <v>5</v>
      </c>
      <c r="G64" s="24" t="s">
        <v>5</v>
      </c>
      <c r="H64" s="24" t="s">
        <v>5</v>
      </c>
      <c r="I64" s="7" t="s">
        <v>4</v>
      </c>
      <c r="J64" s="15">
        <f t="shared" si="41"/>
        <v>3797717.6</v>
      </c>
      <c r="K64" s="15">
        <f>K65+K66+K67</f>
        <v>204992.6</v>
      </c>
      <c r="L64" s="15">
        <f t="shared" ref="L64:R64" si="46">L65+L66+L67</f>
        <v>3400000</v>
      </c>
      <c r="M64" s="15">
        <f t="shared" si="46"/>
        <v>0</v>
      </c>
      <c r="N64" s="15">
        <f t="shared" si="46"/>
        <v>192725</v>
      </c>
      <c r="O64" s="15">
        <f t="shared" si="46"/>
        <v>0</v>
      </c>
      <c r="P64" s="15">
        <f t="shared" ref="P64:Q64" si="47">P65+P66+P67</f>
        <v>0</v>
      </c>
      <c r="Q64" s="15">
        <f t="shared" si="47"/>
        <v>0</v>
      </c>
      <c r="R64" s="15">
        <f t="shared" si="46"/>
        <v>0</v>
      </c>
      <c r="S64" s="20" t="s">
        <v>47</v>
      </c>
      <c r="T64" s="19" t="s">
        <v>46</v>
      </c>
      <c r="U64" s="19">
        <v>7.1</v>
      </c>
      <c r="V64" s="19">
        <v>1.1000000000000001</v>
      </c>
      <c r="W64" s="19">
        <v>3.3</v>
      </c>
      <c r="X64" s="19">
        <v>0</v>
      </c>
      <c r="Y64" s="19">
        <v>0</v>
      </c>
      <c r="Z64" s="19">
        <v>0</v>
      </c>
      <c r="AA64" s="19">
        <v>0</v>
      </c>
      <c r="AB64" s="19" t="s">
        <v>5</v>
      </c>
      <c r="AC64" s="19" t="s">
        <v>5</v>
      </c>
    </row>
    <row r="65" spans="1:29" ht="30" x14ac:dyDescent="0.25">
      <c r="A65" s="16"/>
      <c r="B65" s="18"/>
      <c r="C65" s="16"/>
      <c r="D65" s="16"/>
      <c r="E65" s="18"/>
      <c r="F65" s="24"/>
      <c r="G65" s="24"/>
      <c r="H65" s="24"/>
      <c r="I65" s="7" t="s">
        <v>38</v>
      </c>
      <c r="J65" s="15">
        <f t="shared" si="41"/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21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ht="30" x14ac:dyDescent="0.25">
      <c r="A66" s="16"/>
      <c r="B66" s="18"/>
      <c r="C66" s="16"/>
      <c r="D66" s="16"/>
      <c r="E66" s="18"/>
      <c r="F66" s="24"/>
      <c r="G66" s="24"/>
      <c r="H66" s="24"/>
      <c r="I66" s="7" t="s">
        <v>15</v>
      </c>
      <c r="J66" s="15">
        <f t="shared" si="41"/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21"/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ht="36" customHeight="1" x14ac:dyDescent="0.25">
      <c r="A67" s="19"/>
      <c r="B67" s="20"/>
      <c r="C67" s="19"/>
      <c r="D67" s="19"/>
      <c r="E67" s="20"/>
      <c r="F67" s="24"/>
      <c r="G67" s="24"/>
      <c r="H67" s="24"/>
      <c r="I67" s="9" t="s">
        <v>16</v>
      </c>
      <c r="J67" s="15">
        <f t="shared" si="41"/>
        <v>3797717.6</v>
      </c>
      <c r="K67" s="4">
        <v>204992.6</v>
      </c>
      <c r="L67" s="3">
        <v>3400000</v>
      </c>
      <c r="M67" s="3">
        <v>0</v>
      </c>
      <c r="N67" s="3">
        <v>192725</v>
      </c>
      <c r="O67" s="3">
        <v>0</v>
      </c>
      <c r="P67" s="3">
        <v>0</v>
      </c>
      <c r="Q67" s="3">
        <v>0</v>
      </c>
      <c r="R67" s="3">
        <v>0</v>
      </c>
      <c r="S67" s="21"/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ht="15" customHeight="1" x14ac:dyDescent="0.25">
      <c r="A68" s="16" t="s">
        <v>54</v>
      </c>
      <c r="B68" s="18" t="s">
        <v>55</v>
      </c>
      <c r="C68" s="16">
        <v>2020</v>
      </c>
      <c r="D68" s="16">
        <v>2025</v>
      </c>
      <c r="E68" s="18" t="s">
        <v>29</v>
      </c>
      <c r="F68" s="24" t="s">
        <v>5</v>
      </c>
      <c r="G68" s="24" t="s">
        <v>5</v>
      </c>
      <c r="H68" s="24" t="s">
        <v>5</v>
      </c>
      <c r="I68" s="7" t="s">
        <v>4</v>
      </c>
      <c r="J68" s="15">
        <f t="shared" ref="J68:J79" si="48">SUM(K68:R68)</f>
        <v>0</v>
      </c>
      <c r="K68" s="15">
        <f>K69+K70+K71</f>
        <v>0</v>
      </c>
      <c r="L68" s="15">
        <f t="shared" ref="L68:R68" si="49">L69+L70+L71</f>
        <v>0</v>
      </c>
      <c r="M68" s="15">
        <f t="shared" si="49"/>
        <v>0</v>
      </c>
      <c r="N68" s="15">
        <f t="shared" si="49"/>
        <v>0</v>
      </c>
      <c r="O68" s="15">
        <f t="shared" si="49"/>
        <v>0</v>
      </c>
      <c r="P68" s="15">
        <f t="shared" ref="P68:Q68" si="50">P69+P70+P71</f>
        <v>0</v>
      </c>
      <c r="Q68" s="15">
        <f t="shared" si="50"/>
        <v>0</v>
      </c>
      <c r="R68" s="15">
        <f t="shared" si="49"/>
        <v>0</v>
      </c>
      <c r="S68" s="18" t="s">
        <v>5</v>
      </c>
      <c r="T68" s="16" t="s">
        <v>5</v>
      </c>
      <c r="U68" s="16" t="s">
        <v>5</v>
      </c>
      <c r="V68" s="16" t="s">
        <v>5</v>
      </c>
      <c r="W68" s="16" t="s">
        <v>5</v>
      </c>
      <c r="X68" s="16" t="s">
        <v>5</v>
      </c>
      <c r="Y68" s="16" t="s">
        <v>5</v>
      </c>
      <c r="Z68" s="16" t="s">
        <v>5</v>
      </c>
      <c r="AA68" s="16" t="s">
        <v>5</v>
      </c>
      <c r="AB68" s="16" t="s">
        <v>5</v>
      </c>
      <c r="AC68" s="16" t="s">
        <v>5</v>
      </c>
    </row>
    <row r="69" spans="1:29" ht="30" x14ac:dyDescent="0.25">
      <c r="A69" s="16"/>
      <c r="B69" s="18"/>
      <c r="C69" s="16"/>
      <c r="D69" s="16"/>
      <c r="E69" s="18"/>
      <c r="F69" s="24"/>
      <c r="G69" s="24"/>
      <c r="H69" s="24"/>
      <c r="I69" s="7" t="s">
        <v>38</v>
      </c>
      <c r="J69" s="15">
        <f t="shared" si="48"/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8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:29" ht="30" x14ac:dyDescent="0.25">
      <c r="A70" s="16"/>
      <c r="B70" s="18"/>
      <c r="C70" s="16"/>
      <c r="D70" s="16"/>
      <c r="E70" s="18"/>
      <c r="F70" s="24"/>
      <c r="G70" s="24"/>
      <c r="H70" s="24"/>
      <c r="I70" s="7" t="s">
        <v>15</v>
      </c>
      <c r="J70" s="15">
        <f t="shared" si="48"/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8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:29" ht="39.6" customHeight="1" x14ac:dyDescent="0.25">
      <c r="A71" s="16"/>
      <c r="B71" s="18"/>
      <c r="C71" s="16"/>
      <c r="D71" s="16"/>
      <c r="E71" s="18"/>
      <c r="F71" s="24"/>
      <c r="G71" s="24"/>
      <c r="H71" s="24"/>
      <c r="I71" s="7" t="s">
        <v>16</v>
      </c>
      <c r="J71" s="15">
        <f t="shared" si="48"/>
        <v>0</v>
      </c>
      <c r="K71" s="3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8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:29" x14ac:dyDescent="0.25">
      <c r="A72" s="16" t="s">
        <v>72</v>
      </c>
      <c r="B72" s="18" t="s">
        <v>73</v>
      </c>
      <c r="C72" s="16">
        <v>2021</v>
      </c>
      <c r="D72" s="16">
        <v>2025</v>
      </c>
      <c r="E72" s="18" t="s">
        <v>29</v>
      </c>
      <c r="F72" s="24" t="s">
        <v>5</v>
      </c>
      <c r="G72" s="24" t="s">
        <v>5</v>
      </c>
      <c r="H72" s="24" t="s">
        <v>5</v>
      </c>
      <c r="I72" s="7" t="s">
        <v>4</v>
      </c>
      <c r="J72" s="15">
        <f t="shared" si="48"/>
        <v>247065</v>
      </c>
      <c r="K72" s="15">
        <f>K73+K74+K75</f>
        <v>0</v>
      </c>
      <c r="L72" s="15">
        <f t="shared" ref="L72:R72" si="51">L73+L74+L75</f>
        <v>0</v>
      </c>
      <c r="M72" s="15">
        <f t="shared" si="51"/>
        <v>247065</v>
      </c>
      <c r="N72" s="15">
        <f t="shared" si="51"/>
        <v>0</v>
      </c>
      <c r="O72" s="15">
        <f t="shared" si="51"/>
        <v>0</v>
      </c>
      <c r="P72" s="15">
        <f t="shared" ref="P72:Q72" si="52">P73+P74+P75</f>
        <v>0</v>
      </c>
      <c r="Q72" s="15">
        <f t="shared" si="52"/>
        <v>0</v>
      </c>
      <c r="R72" s="15">
        <f t="shared" si="51"/>
        <v>0</v>
      </c>
      <c r="S72" s="18" t="s">
        <v>74</v>
      </c>
      <c r="T72" s="16" t="s">
        <v>5</v>
      </c>
      <c r="U72" s="16" t="s">
        <v>5</v>
      </c>
      <c r="V72" s="16" t="s">
        <v>5</v>
      </c>
      <c r="W72" s="16" t="s">
        <v>5</v>
      </c>
      <c r="X72" s="16" t="s">
        <v>5</v>
      </c>
      <c r="Y72" s="16" t="s">
        <v>5</v>
      </c>
      <c r="Z72" s="16" t="s">
        <v>5</v>
      </c>
      <c r="AA72" s="16" t="s">
        <v>5</v>
      </c>
      <c r="AB72" s="16" t="s">
        <v>5</v>
      </c>
      <c r="AC72" s="16" t="s">
        <v>5</v>
      </c>
    </row>
    <row r="73" spans="1:29" ht="30" x14ac:dyDescent="0.25">
      <c r="A73" s="16"/>
      <c r="B73" s="18"/>
      <c r="C73" s="16"/>
      <c r="D73" s="16"/>
      <c r="E73" s="18"/>
      <c r="F73" s="24"/>
      <c r="G73" s="24"/>
      <c r="H73" s="24"/>
      <c r="I73" s="7" t="s">
        <v>38</v>
      </c>
      <c r="J73" s="15">
        <f t="shared" si="48"/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8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:29" ht="30" x14ac:dyDescent="0.25">
      <c r="A74" s="16"/>
      <c r="B74" s="18"/>
      <c r="C74" s="16"/>
      <c r="D74" s="16"/>
      <c r="E74" s="18"/>
      <c r="F74" s="24"/>
      <c r="G74" s="24"/>
      <c r="H74" s="24"/>
      <c r="I74" s="7" t="s">
        <v>15</v>
      </c>
      <c r="J74" s="15">
        <f t="shared" si="48"/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8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:29" ht="30" x14ac:dyDescent="0.25">
      <c r="A75" s="16"/>
      <c r="B75" s="18"/>
      <c r="C75" s="16"/>
      <c r="D75" s="16"/>
      <c r="E75" s="18"/>
      <c r="F75" s="24"/>
      <c r="G75" s="24"/>
      <c r="H75" s="24"/>
      <c r="I75" s="7" t="s">
        <v>16</v>
      </c>
      <c r="J75" s="15">
        <f t="shared" si="48"/>
        <v>247065</v>
      </c>
      <c r="K75" s="3">
        <v>0</v>
      </c>
      <c r="L75" s="15">
        <v>0</v>
      </c>
      <c r="M75" s="15">
        <v>247065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8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:29" x14ac:dyDescent="0.25">
      <c r="A76" s="16" t="s">
        <v>76</v>
      </c>
      <c r="B76" s="18" t="s">
        <v>77</v>
      </c>
      <c r="C76" s="16">
        <v>2021</v>
      </c>
      <c r="D76" s="16">
        <v>2025</v>
      </c>
      <c r="E76" s="18" t="s">
        <v>29</v>
      </c>
      <c r="F76" s="24" t="s">
        <v>5</v>
      </c>
      <c r="G76" s="24" t="s">
        <v>5</v>
      </c>
      <c r="H76" s="24" t="s">
        <v>5</v>
      </c>
      <c r="I76" s="7" t="s">
        <v>4</v>
      </c>
      <c r="J76" s="15">
        <f t="shared" si="48"/>
        <v>2210000</v>
      </c>
      <c r="K76" s="15">
        <f>K77+K78+K79</f>
        <v>0</v>
      </c>
      <c r="L76" s="15">
        <f t="shared" ref="L76:R76" si="53">L77+L78+L79</f>
        <v>0</v>
      </c>
      <c r="M76" s="15">
        <f t="shared" si="53"/>
        <v>0</v>
      </c>
      <c r="N76" s="15">
        <f t="shared" si="53"/>
        <v>2210000</v>
      </c>
      <c r="O76" s="15">
        <f t="shared" si="53"/>
        <v>0</v>
      </c>
      <c r="P76" s="15">
        <f t="shared" ref="P76:Q76" si="54">P77+P78+P79</f>
        <v>0</v>
      </c>
      <c r="Q76" s="15">
        <f t="shared" si="54"/>
        <v>0</v>
      </c>
      <c r="R76" s="15">
        <f t="shared" si="53"/>
        <v>0</v>
      </c>
      <c r="S76" s="18" t="s">
        <v>78</v>
      </c>
      <c r="T76" s="16" t="s">
        <v>79</v>
      </c>
      <c r="U76" s="16">
        <v>4</v>
      </c>
      <c r="V76" s="16" t="s">
        <v>5</v>
      </c>
      <c r="W76" s="16" t="s">
        <v>5</v>
      </c>
      <c r="X76" s="16" t="s">
        <v>5</v>
      </c>
      <c r="Y76" s="16">
        <v>4</v>
      </c>
      <c r="Z76" s="16" t="s">
        <v>5</v>
      </c>
      <c r="AA76" s="16" t="s">
        <v>5</v>
      </c>
      <c r="AB76" s="16" t="s">
        <v>5</v>
      </c>
      <c r="AC76" s="16" t="s">
        <v>5</v>
      </c>
    </row>
    <row r="77" spans="1:29" ht="30" x14ac:dyDescent="0.25">
      <c r="A77" s="16"/>
      <c r="B77" s="18"/>
      <c r="C77" s="16"/>
      <c r="D77" s="16"/>
      <c r="E77" s="18"/>
      <c r="F77" s="24"/>
      <c r="G77" s="24"/>
      <c r="H77" s="24"/>
      <c r="I77" s="7" t="s">
        <v>38</v>
      </c>
      <c r="J77" s="15">
        <f t="shared" si="48"/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8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:29" ht="30" x14ac:dyDescent="0.25">
      <c r="A78" s="16"/>
      <c r="B78" s="18"/>
      <c r="C78" s="16"/>
      <c r="D78" s="16"/>
      <c r="E78" s="18"/>
      <c r="F78" s="24"/>
      <c r="G78" s="24"/>
      <c r="H78" s="24"/>
      <c r="I78" s="7" t="s">
        <v>15</v>
      </c>
      <c r="J78" s="15">
        <f t="shared" si="48"/>
        <v>1889479.14</v>
      </c>
      <c r="K78" s="15">
        <v>0</v>
      </c>
      <c r="L78" s="15">
        <v>0</v>
      </c>
      <c r="M78" s="15">
        <v>0</v>
      </c>
      <c r="N78" s="15">
        <v>1889479.14</v>
      </c>
      <c r="O78" s="15">
        <v>0</v>
      </c>
      <c r="P78" s="15">
        <v>0</v>
      </c>
      <c r="Q78" s="15">
        <v>0</v>
      </c>
      <c r="R78" s="15">
        <v>0</v>
      </c>
      <c r="S78" s="18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:29" ht="30" x14ac:dyDescent="0.25">
      <c r="A79" s="16"/>
      <c r="B79" s="18"/>
      <c r="C79" s="16"/>
      <c r="D79" s="16"/>
      <c r="E79" s="18"/>
      <c r="F79" s="24"/>
      <c r="G79" s="24"/>
      <c r="H79" s="24"/>
      <c r="I79" s="7" t="s">
        <v>16</v>
      </c>
      <c r="J79" s="15">
        <f t="shared" si="48"/>
        <v>320520.86</v>
      </c>
      <c r="K79" s="3">
        <v>0</v>
      </c>
      <c r="L79" s="15">
        <v>0</v>
      </c>
      <c r="M79" s="15">
        <v>0</v>
      </c>
      <c r="N79" s="15">
        <v>320520.86</v>
      </c>
      <c r="O79" s="15">
        <v>0</v>
      </c>
      <c r="P79" s="15">
        <v>0</v>
      </c>
      <c r="Q79" s="15">
        <v>0</v>
      </c>
      <c r="R79" s="15">
        <v>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:29" x14ac:dyDescent="0.25">
      <c r="A80" s="16" t="s">
        <v>99</v>
      </c>
      <c r="B80" s="18" t="s">
        <v>100</v>
      </c>
      <c r="C80" s="16">
        <v>2021</v>
      </c>
      <c r="D80" s="16">
        <v>2025</v>
      </c>
      <c r="E80" s="18" t="s">
        <v>29</v>
      </c>
      <c r="F80" s="24" t="s">
        <v>88</v>
      </c>
      <c r="G80" s="24" t="s">
        <v>98</v>
      </c>
      <c r="H80" s="24" t="s">
        <v>5</v>
      </c>
      <c r="I80" s="7" t="s">
        <v>4</v>
      </c>
      <c r="J80" s="15">
        <f t="shared" si="41"/>
        <v>999543.98</v>
      </c>
      <c r="K80" s="15">
        <f>K81+K82+K83</f>
        <v>0</v>
      </c>
      <c r="L80" s="15">
        <f t="shared" ref="L80:R80" si="55">L81+L82+L83</f>
        <v>0</v>
      </c>
      <c r="M80" s="15">
        <f t="shared" si="55"/>
        <v>0</v>
      </c>
      <c r="N80" s="15">
        <f t="shared" si="55"/>
        <v>999543.98</v>
      </c>
      <c r="O80" s="15">
        <f t="shared" si="55"/>
        <v>0</v>
      </c>
      <c r="P80" s="15">
        <f t="shared" ref="P80:Q80" si="56">P81+P82+P83</f>
        <v>0</v>
      </c>
      <c r="Q80" s="15">
        <f t="shared" si="56"/>
        <v>0</v>
      </c>
      <c r="R80" s="15">
        <f t="shared" si="55"/>
        <v>0</v>
      </c>
      <c r="S80" s="18" t="s">
        <v>5</v>
      </c>
      <c r="T80" s="16" t="s">
        <v>5</v>
      </c>
      <c r="U80" s="16" t="s">
        <v>5</v>
      </c>
      <c r="V80" s="16" t="s">
        <v>5</v>
      </c>
      <c r="W80" s="16" t="s">
        <v>5</v>
      </c>
      <c r="X80" s="16" t="s">
        <v>5</v>
      </c>
      <c r="Y80" s="16" t="s">
        <v>5</v>
      </c>
      <c r="Z80" s="16" t="s">
        <v>5</v>
      </c>
      <c r="AA80" s="16" t="s">
        <v>5</v>
      </c>
      <c r="AB80" s="16" t="s">
        <v>5</v>
      </c>
      <c r="AC80" s="16" t="s">
        <v>5</v>
      </c>
    </row>
    <row r="81" spans="1:29" ht="30" x14ac:dyDescent="0.25">
      <c r="A81" s="16"/>
      <c r="B81" s="18"/>
      <c r="C81" s="16"/>
      <c r="D81" s="16"/>
      <c r="E81" s="18"/>
      <c r="F81" s="24"/>
      <c r="G81" s="24"/>
      <c r="H81" s="24"/>
      <c r="I81" s="7" t="s">
        <v>38</v>
      </c>
      <c r="J81" s="15">
        <f t="shared" si="41"/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8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:29" ht="30" x14ac:dyDescent="0.25">
      <c r="A82" s="16"/>
      <c r="B82" s="18"/>
      <c r="C82" s="16"/>
      <c r="D82" s="16"/>
      <c r="E82" s="18"/>
      <c r="F82" s="24"/>
      <c r="G82" s="24"/>
      <c r="H82" s="24"/>
      <c r="I82" s="7" t="s">
        <v>15</v>
      </c>
      <c r="J82" s="15">
        <f t="shared" si="41"/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:29" ht="30" x14ac:dyDescent="0.25">
      <c r="A83" s="16"/>
      <c r="B83" s="18"/>
      <c r="C83" s="16"/>
      <c r="D83" s="16"/>
      <c r="E83" s="18"/>
      <c r="F83" s="24"/>
      <c r="G83" s="24"/>
      <c r="H83" s="24"/>
      <c r="I83" s="7" t="s">
        <v>16</v>
      </c>
      <c r="J83" s="15">
        <f t="shared" si="41"/>
        <v>999543.98</v>
      </c>
      <c r="K83" s="3">
        <v>0</v>
      </c>
      <c r="L83" s="15">
        <v>0</v>
      </c>
      <c r="M83" s="15">
        <v>0</v>
      </c>
      <c r="N83" s="15">
        <v>999543.98</v>
      </c>
      <c r="O83" s="15">
        <v>0</v>
      </c>
      <c r="P83" s="15">
        <v>0</v>
      </c>
      <c r="Q83" s="15">
        <v>0</v>
      </c>
      <c r="R83" s="15">
        <v>0</v>
      </c>
      <c r="S83" s="18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:29" x14ac:dyDescent="0.25">
      <c r="A84" s="37" t="s">
        <v>62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9"/>
    </row>
    <row r="85" spans="1:29" ht="13.5" customHeight="1" x14ac:dyDescent="0.25">
      <c r="A85" s="19" t="s">
        <v>18</v>
      </c>
      <c r="B85" s="20" t="s">
        <v>59</v>
      </c>
      <c r="C85" s="19">
        <v>2020</v>
      </c>
      <c r="D85" s="19">
        <v>2025</v>
      </c>
      <c r="E85" s="20" t="s">
        <v>29</v>
      </c>
      <c r="F85" s="22" t="s">
        <v>5</v>
      </c>
      <c r="G85" s="22" t="s">
        <v>5</v>
      </c>
      <c r="H85" s="22" t="s">
        <v>5</v>
      </c>
      <c r="I85" s="7" t="s">
        <v>4</v>
      </c>
      <c r="J85" s="15">
        <f>SUM(K85:R85)</f>
        <v>0</v>
      </c>
      <c r="K85" s="15">
        <f>K86+K87+K88</f>
        <v>0</v>
      </c>
      <c r="L85" s="15">
        <f t="shared" ref="L85:R85" si="57">L86+L87+L88</f>
        <v>0</v>
      </c>
      <c r="M85" s="15">
        <f t="shared" si="57"/>
        <v>0</v>
      </c>
      <c r="N85" s="15">
        <f t="shared" si="57"/>
        <v>0</v>
      </c>
      <c r="O85" s="15">
        <f t="shared" si="57"/>
        <v>0</v>
      </c>
      <c r="P85" s="15">
        <f t="shared" ref="P85:Q85" si="58">P86+P87+P88</f>
        <v>0</v>
      </c>
      <c r="Q85" s="15">
        <f t="shared" si="58"/>
        <v>0</v>
      </c>
      <c r="R85" s="15">
        <f t="shared" si="57"/>
        <v>0</v>
      </c>
      <c r="S85" s="16" t="s">
        <v>5</v>
      </c>
      <c r="T85" s="16" t="s">
        <v>5</v>
      </c>
      <c r="U85" s="16" t="s">
        <v>5</v>
      </c>
      <c r="V85" s="16" t="s">
        <v>5</v>
      </c>
      <c r="W85" s="16" t="s">
        <v>5</v>
      </c>
      <c r="X85" s="16" t="s">
        <v>5</v>
      </c>
      <c r="Y85" s="16" t="s">
        <v>5</v>
      </c>
      <c r="Z85" s="16" t="s">
        <v>5</v>
      </c>
      <c r="AA85" s="16" t="s">
        <v>5</v>
      </c>
      <c r="AB85" s="16" t="s">
        <v>5</v>
      </c>
      <c r="AC85" s="16" t="s">
        <v>5</v>
      </c>
    </row>
    <row r="86" spans="1:29" ht="31.5" customHeight="1" x14ac:dyDescent="0.25">
      <c r="A86" s="25"/>
      <c r="B86" s="21"/>
      <c r="C86" s="25"/>
      <c r="D86" s="25"/>
      <c r="E86" s="21"/>
      <c r="F86" s="23"/>
      <c r="G86" s="23"/>
      <c r="H86" s="23"/>
      <c r="I86" s="7" t="s">
        <v>38</v>
      </c>
      <c r="J86" s="15">
        <f t="shared" ref="J86:J88" si="59">SUM(K86:R86)</f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:29" ht="31.5" customHeight="1" x14ac:dyDescent="0.25">
      <c r="A87" s="25"/>
      <c r="B87" s="21"/>
      <c r="C87" s="25"/>
      <c r="D87" s="25"/>
      <c r="E87" s="21"/>
      <c r="F87" s="23"/>
      <c r="G87" s="23"/>
      <c r="H87" s="23"/>
      <c r="I87" s="7" t="s">
        <v>15</v>
      </c>
      <c r="J87" s="15">
        <f t="shared" si="59"/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:29" ht="31.5" customHeight="1" x14ac:dyDescent="0.25">
      <c r="A88" s="25"/>
      <c r="B88" s="21"/>
      <c r="C88" s="25"/>
      <c r="D88" s="25"/>
      <c r="E88" s="21"/>
      <c r="F88" s="23"/>
      <c r="G88" s="23"/>
      <c r="H88" s="23"/>
      <c r="I88" s="7" t="s">
        <v>16</v>
      </c>
      <c r="J88" s="15">
        <f t="shared" si="59"/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:29" ht="27" customHeight="1" x14ac:dyDescent="0.25">
      <c r="A89" s="43" t="s">
        <v>95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9"/>
    </row>
    <row r="90" spans="1:29" ht="13.5" customHeight="1" x14ac:dyDescent="0.25">
      <c r="A90" s="19" t="s">
        <v>91</v>
      </c>
      <c r="B90" s="20" t="s">
        <v>92</v>
      </c>
      <c r="C90" s="19">
        <v>2020</v>
      </c>
      <c r="D90" s="19">
        <v>2025</v>
      </c>
      <c r="E90" s="20" t="s">
        <v>29</v>
      </c>
      <c r="F90" s="22" t="s">
        <v>88</v>
      </c>
      <c r="G90" s="22" t="s">
        <v>89</v>
      </c>
      <c r="H90" s="22" t="s">
        <v>96</v>
      </c>
      <c r="I90" s="7" t="s">
        <v>4</v>
      </c>
      <c r="J90" s="15">
        <f>SUM(K90:R90)</f>
        <v>78961610.629999995</v>
      </c>
      <c r="K90" s="15">
        <f>K91+K92+K93</f>
        <v>0</v>
      </c>
      <c r="L90" s="15">
        <f t="shared" ref="L90:R90" si="60">L91+L92+L93</f>
        <v>0</v>
      </c>
      <c r="M90" s="15">
        <f t="shared" si="60"/>
        <v>0</v>
      </c>
      <c r="N90" s="15">
        <f t="shared" si="60"/>
        <v>78961610.629999995</v>
      </c>
      <c r="O90" s="15">
        <f t="shared" si="60"/>
        <v>0</v>
      </c>
      <c r="P90" s="15">
        <f t="shared" ref="P90:Q90" si="61">P91+P92+P93</f>
        <v>0</v>
      </c>
      <c r="Q90" s="15">
        <f t="shared" si="61"/>
        <v>0</v>
      </c>
      <c r="R90" s="15">
        <f t="shared" si="60"/>
        <v>0</v>
      </c>
      <c r="S90" s="20" t="s">
        <v>45</v>
      </c>
      <c r="T90" s="16" t="s">
        <v>44</v>
      </c>
      <c r="U90" s="16">
        <v>1189.7</v>
      </c>
      <c r="V90" s="16" t="s">
        <v>5</v>
      </c>
      <c r="W90" s="16" t="s">
        <v>5</v>
      </c>
      <c r="X90" s="16" t="s">
        <v>5</v>
      </c>
      <c r="Y90" s="19">
        <v>1189.7</v>
      </c>
      <c r="Z90" s="16" t="s">
        <v>5</v>
      </c>
      <c r="AA90" s="16" t="s">
        <v>5</v>
      </c>
      <c r="AB90" s="16" t="s">
        <v>5</v>
      </c>
      <c r="AC90" s="16" t="s">
        <v>5</v>
      </c>
    </row>
    <row r="91" spans="1:29" ht="31.5" customHeight="1" x14ac:dyDescent="0.25">
      <c r="A91" s="25"/>
      <c r="B91" s="21"/>
      <c r="C91" s="25"/>
      <c r="D91" s="25"/>
      <c r="E91" s="21"/>
      <c r="F91" s="23"/>
      <c r="G91" s="23"/>
      <c r="H91" s="23"/>
      <c r="I91" s="7" t="s">
        <v>38</v>
      </c>
      <c r="J91" s="15">
        <f t="shared" ref="J91:J93" si="62">SUM(K91:R91)</f>
        <v>75868918.400000006</v>
      </c>
      <c r="K91" s="15">
        <v>0</v>
      </c>
      <c r="L91" s="15">
        <v>0</v>
      </c>
      <c r="M91" s="15">
        <v>0</v>
      </c>
      <c r="N91" s="15">
        <v>75868918.400000006</v>
      </c>
      <c r="O91" s="15">
        <v>0</v>
      </c>
      <c r="P91" s="15">
        <v>0</v>
      </c>
      <c r="Q91" s="15">
        <v>0</v>
      </c>
      <c r="R91" s="15">
        <v>0</v>
      </c>
      <c r="S91" s="21"/>
      <c r="T91" s="16"/>
      <c r="U91" s="16"/>
      <c r="V91" s="16"/>
      <c r="W91" s="16"/>
      <c r="X91" s="16"/>
      <c r="Y91" s="25"/>
      <c r="Z91" s="16"/>
      <c r="AA91" s="16"/>
      <c r="AB91" s="16"/>
      <c r="AC91" s="16"/>
    </row>
    <row r="92" spans="1:29" ht="31.5" customHeight="1" x14ac:dyDescent="0.25">
      <c r="A92" s="25"/>
      <c r="B92" s="21"/>
      <c r="C92" s="25"/>
      <c r="D92" s="25"/>
      <c r="E92" s="21"/>
      <c r="F92" s="23"/>
      <c r="G92" s="23"/>
      <c r="H92" s="23"/>
      <c r="I92" s="7" t="s">
        <v>15</v>
      </c>
      <c r="J92" s="15">
        <f t="shared" si="62"/>
        <v>1517378.35</v>
      </c>
      <c r="K92" s="15">
        <v>0</v>
      </c>
      <c r="L92" s="15">
        <v>0</v>
      </c>
      <c r="M92" s="15">
        <v>0</v>
      </c>
      <c r="N92" s="15">
        <v>1517378.35</v>
      </c>
      <c r="O92" s="15">
        <v>0</v>
      </c>
      <c r="P92" s="15">
        <v>0</v>
      </c>
      <c r="Q92" s="15">
        <v>0</v>
      </c>
      <c r="R92" s="15">
        <v>0</v>
      </c>
      <c r="S92" s="21"/>
      <c r="T92" s="16"/>
      <c r="U92" s="16"/>
      <c r="V92" s="16"/>
      <c r="W92" s="16"/>
      <c r="X92" s="16"/>
      <c r="Y92" s="25"/>
      <c r="Z92" s="16"/>
      <c r="AA92" s="16"/>
      <c r="AB92" s="16"/>
      <c r="AC92" s="16"/>
    </row>
    <row r="93" spans="1:29" ht="70.5" customHeight="1" x14ac:dyDescent="0.25">
      <c r="A93" s="25"/>
      <c r="B93" s="21"/>
      <c r="C93" s="25"/>
      <c r="D93" s="25"/>
      <c r="E93" s="21"/>
      <c r="F93" s="23"/>
      <c r="G93" s="23"/>
      <c r="H93" s="23"/>
      <c r="I93" s="7" t="s">
        <v>16</v>
      </c>
      <c r="J93" s="15">
        <f t="shared" si="62"/>
        <v>1575313.88</v>
      </c>
      <c r="K93" s="15">
        <v>0</v>
      </c>
      <c r="L93" s="15">
        <v>0</v>
      </c>
      <c r="M93" s="15">
        <v>0</v>
      </c>
      <c r="N93" s="15">
        <v>1575313.88</v>
      </c>
      <c r="O93" s="15">
        <v>0</v>
      </c>
      <c r="P93" s="15">
        <v>0</v>
      </c>
      <c r="Q93" s="15">
        <v>0</v>
      </c>
      <c r="R93" s="15">
        <v>0</v>
      </c>
      <c r="S93" s="36"/>
      <c r="T93" s="16"/>
      <c r="U93" s="16"/>
      <c r="V93" s="16"/>
      <c r="W93" s="16"/>
      <c r="X93" s="16"/>
      <c r="Y93" s="25"/>
      <c r="Z93" s="16"/>
      <c r="AA93" s="16"/>
      <c r="AB93" s="16"/>
      <c r="AC93" s="16"/>
    </row>
    <row r="94" spans="1:29" ht="26.25" customHeight="1" x14ac:dyDescent="0.25">
      <c r="A94" s="26" t="s">
        <v>94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8"/>
    </row>
    <row r="95" spans="1:29" ht="13.5" customHeight="1" x14ac:dyDescent="0.25">
      <c r="A95" s="19" t="s">
        <v>93</v>
      </c>
      <c r="B95" s="20" t="s">
        <v>103</v>
      </c>
      <c r="C95" s="19">
        <v>2020</v>
      </c>
      <c r="D95" s="19">
        <v>2025</v>
      </c>
      <c r="E95" s="20" t="s">
        <v>29</v>
      </c>
      <c r="F95" s="22" t="s">
        <v>88</v>
      </c>
      <c r="G95" s="22" t="s">
        <v>98</v>
      </c>
      <c r="H95" s="22" t="s">
        <v>97</v>
      </c>
      <c r="I95" s="7" t="s">
        <v>4</v>
      </c>
      <c r="J95" s="15">
        <f>SUM(K95:R95)</f>
        <v>20006536.09</v>
      </c>
      <c r="K95" s="15">
        <f>K96+K97+K98</f>
        <v>0</v>
      </c>
      <c r="L95" s="15">
        <f t="shared" ref="L95:R95" si="63">L96+L97+L98</f>
        <v>0</v>
      </c>
      <c r="M95" s="15">
        <f t="shared" si="63"/>
        <v>0</v>
      </c>
      <c r="N95" s="15">
        <f t="shared" si="63"/>
        <v>20006536.09</v>
      </c>
      <c r="O95" s="15">
        <f t="shared" si="63"/>
        <v>0</v>
      </c>
      <c r="P95" s="15">
        <f t="shared" ref="P95:Q95" si="64">P96+P97+P98</f>
        <v>0</v>
      </c>
      <c r="Q95" s="15">
        <f t="shared" si="64"/>
        <v>0</v>
      </c>
      <c r="R95" s="15">
        <f t="shared" si="63"/>
        <v>0</v>
      </c>
      <c r="S95" s="20" t="s">
        <v>74</v>
      </c>
      <c r="T95" s="16" t="s">
        <v>46</v>
      </c>
      <c r="U95" s="16">
        <v>4.0669700000000004</v>
      </c>
      <c r="V95" s="16" t="s">
        <v>5</v>
      </c>
      <c r="W95" s="16" t="s">
        <v>5</v>
      </c>
      <c r="X95" s="16" t="s">
        <v>5</v>
      </c>
      <c r="Y95" s="16">
        <v>4.0669700000000004</v>
      </c>
      <c r="Z95" s="16" t="s">
        <v>5</v>
      </c>
      <c r="AA95" s="16" t="s">
        <v>5</v>
      </c>
      <c r="AB95" s="16" t="s">
        <v>5</v>
      </c>
      <c r="AC95" s="16" t="s">
        <v>5</v>
      </c>
    </row>
    <row r="96" spans="1:29" ht="31.5" customHeight="1" x14ac:dyDescent="0.25">
      <c r="A96" s="25"/>
      <c r="B96" s="21"/>
      <c r="C96" s="25"/>
      <c r="D96" s="25"/>
      <c r="E96" s="21"/>
      <c r="F96" s="23"/>
      <c r="G96" s="23"/>
      <c r="H96" s="23"/>
      <c r="I96" s="7" t="s">
        <v>38</v>
      </c>
      <c r="J96" s="15">
        <f t="shared" ref="J96:J101" si="65">SUM(K96:R96)</f>
        <v>17710451.800000001</v>
      </c>
      <c r="K96" s="15">
        <v>0</v>
      </c>
      <c r="L96" s="15">
        <v>0</v>
      </c>
      <c r="M96" s="15">
        <v>0</v>
      </c>
      <c r="N96" s="15">
        <v>17710451.800000001</v>
      </c>
      <c r="O96" s="15">
        <v>0</v>
      </c>
      <c r="P96" s="15">
        <v>0</v>
      </c>
      <c r="Q96" s="15">
        <v>0</v>
      </c>
      <c r="R96" s="15">
        <v>0</v>
      </c>
      <c r="S96" s="21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:29" ht="31.5" customHeight="1" x14ac:dyDescent="0.25">
      <c r="A97" s="25"/>
      <c r="B97" s="21"/>
      <c r="C97" s="25"/>
      <c r="D97" s="25"/>
      <c r="E97" s="21"/>
      <c r="F97" s="23"/>
      <c r="G97" s="23"/>
      <c r="H97" s="23"/>
      <c r="I97" s="7" t="s">
        <v>15</v>
      </c>
      <c r="J97" s="15">
        <f t="shared" si="65"/>
        <v>361437.79</v>
      </c>
      <c r="K97" s="15">
        <v>0</v>
      </c>
      <c r="L97" s="15">
        <v>0</v>
      </c>
      <c r="M97" s="15">
        <v>0</v>
      </c>
      <c r="N97" s="15">
        <v>361437.79</v>
      </c>
      <c r="O97" s="15">
        <v>0</v>
      </c>
      <c r="P97" s="15">
        <v>0</v>
      </c>
      <c r="Q97" s="15">
        <v>0</v>
      </c>
      <c r="R97" s="15">
        <v>0</v>
      </c>
      <c r="S97" s="21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:29" ht="70.5" customHeight="1" x14ac:dyDescent="0.25">
      <c r="A98" s="25"/>
      <c r="B98" s="21"/>
      <c r="C98" s="25"/>
      <c r="D98" s="25"/>
      <c r="E98" s="21"/>
      <c r="F98" s="23"/>
      <c r="G98" s="23"/>
      <c r="H98" s="23"/>
      <c r="I98" s="7" t="s">
        <v>16</v>
      </c>
      <c r="J98" s="15">
        <f t="shared" si="65"/>
        <v>1934646.5</v>
      </c>
      <c r="K98" s="15">
        <v>0</v>
      </c>
      <c r="L98" s="15">
        <v>0</v>
      </c>
      <c r="M98" s="15">
        <v>0</v>
      </c>
      <c r="N98" s="15">
        <v>1934646.5</v>
      </c>
      <c r="O98" s="15">
        <v>0</v>
      </c>
      <c r="P98" s="15">
        <v>0</v>
      </c>
      <c r="Q98" s="15">
        <v>0</v>
      </c>
      <c r="R98" s="15">
        <v>0</v>
      </c>
      <c r="S98" s="3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:29" x14ac:dyDescent="0.25">
      <c r="A99" s="16" t="s">
        <v>8</v>
      </c>
      <c r="B99" s="16"/>
      <c r="C99" s="16">
        <v>2020</v>
      </c>
      <c r="D99" s="16">
        <v>2025</v>
      </c>
      <c r="E99" s="16" t="s">
        <v>5</v>
      </c>
      <c r="F99" s="16" t="s">
        <v>5</v>
      </c>
      <c r="G99" s="16" t="s">
        <v>5</v>
      </c>
      <c r="H99" s="16" t="s">
        <v>5</v>
      </c>
      <c r="I99" s="10" t="s">
        <v>4</v>
      </c>
      <c r="J99" s="15">
        <f t="shared" si="65"/>
        <v>229090175.78</v>
      </c>
      <c r="K99" s="15">
        <f>K100+K101+K102+K103</f>
        <v>17731909.530000001</v>
      </c>
      <c r="L99" s="15">
        <f t="shared" ref="L99:R99" si="66">L100+L101+L102+L103</f>
        <v>75337722.799999997</v>
      </c>
      <c r="M99" s="15">
        <f t="shared" si="66"/>
        <v>18611322.969999999</v>
      </c>
      <c r="N99" s="15">
        <f t="shared" si="66"/>
        <v>115046033.7</v>
      </c>
      <c r="O99" s="15">
        <f t="shared" si="66"/>
        <v>965000</v>
      </c>
      <c r="P99" s="15">
        <f t="shared" ref="P99:Q99" si="67">P100+P101+P102+P103</f>
        <v>1398186.78</v>
      </c>
      <c r="Q99" s="15">
        <f t="shared" si="67"/>
        <v>0</v>
      </c>
      <c r="R99" s="15">
        <f t="shared" si="66"/>
        <v>0</v>
      </c>
      <c r="S99" s="16" t="s">
        <v>5</v>
      </c>
      <c r="T99" s="16" t="s">
        <v>5</v>
      </c>
      <c r="U99" s="16" t="s">
        <v>5</v>
      </c>
      <c r="V99" s="16" t="s">
        <v>5</v>
      </c>
      <c r="W99" s="16" t="s">
        <v>5</v>
      </c>
      <c r="X99" s="16" t="s">
        <v>5</v>
      </c>
      <c r="Y99" s="16" t="s">
        <v>5</v>
      </c>
      <c r="Z99" s="16" t="s">
        <v>5</v>
      </c>
      <c r="AA99" s="16" t="s">
        <v>5</v>
      </c>
      <c r="AB99" s="16" t="s">
        <v>5</v>
      </c>
      <c r="AC99" s="16" t="s">
        <v>5</v>
      </c>
    </row>
    <row r="100" spans="1:29" ht="30" x14ac:dyDescent="0.25">
      <c r="A100" s="16"/>
      <c r="B100" s="16"/>
      <c r="C100" s="16"/>
      <c r="D100" s="16"/>
      <c r="E100" s="16"/>
      <c r="F100" s="16"/>
      <c r="G100" s="16"/>
      <c r="H100" s="16"/>
      <c r="I100" s="8" t="s">
        <v>38</v>
      </c>
      <c r="J100" s="15">
        <f t="shared" si="65"/>
        <v>161303003.94</v>
      </c>
      <c r="K100" s="15">
        <f>K17+K32+K61+K96</f>
        <v>6775728.4900000002</v>
      </c>
      <c r="L100" s="15">
        <f t="shared" ref="L100:R100" si="68">L17+L32+L61+L96</f>
        <v>54712647.909999996</v>
      </c>
      <c r="M100" s="15">
        <f t="shared" si="68"/>
        <v>3759508.81</v>
      </c>
      <c r="N100" s="15">
        <f>N17+N32+N61+N86+N91+N96</f>
        <v>96055118.730000004</v>
      </c>
      <c r="O100" s="15">
        <f t="shared" si="68"/>
        <v>0</v>
      </c>
      <c r="P100" s="15">
        <f t="shared" ref="P100:Q100" si="69">P17+P32+P61+P96</f>
        <v>0</v>
      </c>
      <c r="Q100" s="15">
        <f t="shared" si="69"/>
        <v>0</v>
      </c>
      <c r="R100" s="15">
        <f t="shared" si="68"/>
        <v>0</v>
      </c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:29" ht="30" x14ac:dyDescent="0.25">
      <c r="A101" s="16"/>
      <c r="B101" s="16"/>
      <c r="C101" s="16"/>
      <c r="D101" s="16"/>
      <c r="E101" s="16"/>
      <c r="F101" s="16"/>
      <c r="G101" s="16"/>
      <c r="H101" s="16"/>
      <c r="I101" s="8" t="s">
        <v>15</v>
      </c>
      <c r="J101" s="15">
        <f t="shared" si="65"/>
        <v>50984560.879999995</v>
      </c>
      <c r="K101" s="15">
        <f>K18+K33+K62+K97</f>
        <v>7497669.2000000002</v>
      </c>
      <c r="L101" s="15">
        <f t="shared" ref="L101:R101" si="70">L18+L33+L62+L97</f>
        <v>16442208.18</v>
      </c>
      <c r="M101" s="15">
        <f t="shared" si="70"/>
        <v>14072614.870000001</v>
      </c>
      <c r="N101" s="15">
        <f t="shared" ref="N101:N102" si="71">N18+N33+N62+N87+N92+N97</f>
        <v>12972068.629999999</v>
      </c>
      <c r="O101" s="15">
        <f t="shared" si="70"/>
        <v>0</v>
      </c>
      <c r="P101" s="15">
        <f t="shared" ref="P101:Q101" si="72">P18+P33+P62+P97</f>
        <v>0</v>
      </c>
      <c r="Q101" s="15">
        <f t="shared" si="72"/>
        <v>0</v>
      </c>
      <c r="R101" s="15">
        <f t="shared" si="70"/>
        <v>0</v>
      </c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:29" ht="30" x14ac:dyDescent="0.25">
      <c r="A102" s="16"/>
      <c r="B102" s="16"/>
      <c r="C102" s="16"/>
      <c r="D102" s="16"/>
      <c r="E102" s="16"/>
      <c r="F102" s="16"/>
      <c r="G102" s="16"/>
      <c r="H102" s="16"/>
      <c r="I102" s="8" t="s">
        <v>16</v>
      </c>
      <c r="J102" s="15">
        <f t="shared" ref="J102:J103" si="73">SUM(K102:R102)</f>
        <v>16802610.960000001</v>
      </c>
      <c r="K102" s="15">
        <f>K19+K34+K63+K98</f>
        <v>3458511.8400000003</v>
      </c>
      <c r="L102" s="15">
        <f t="shared" ref="L102:R102" si="74">L19+L34+L63+L98</f>
        <v>4182866.71</v>
      </c>
      <c r="M102" s="15">
        <f t="shared" si="74"/>
        <v>779199.29</v>
      </c>
      <c r="N102" s="15">
        <f t="shared" si="71"/>
        <v>6018846.3399999999</v>
      </c>
      <c r="O102" s="15">
        <f t="shared" si="74"/>
        <v>965000</v>
      </c>
      <c r="P102" s="15">
        <f t="shared" ref="P102:Q102" si="75">P19+P34+P63+P98</f>
        <v>1398186.78</v>
      </c>
      <c r="Q102" s="15">
        <f t="shared" si="75"/>
        <v>0</v>
      </c>
      <c r="R102" s="15">
        <f t="shared" si="74"/>
        <v>0</v>
      </c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:29" ht="30" x14ac:dyDescent="0.25">
      <c r="A103" s="16"/>
      <c r="B103" s="16"/>
      <c r="C103" s="16"/>
      <c r="D103" s="16"/>
      <c r="E103" s="16"/>
      <c r="F103" s="16"/>
      <c r="G103" s="16"/>
      <c r="H103" s="16"/>
      <c r="I103" s="7" t="s">
        <v>84</v>
      </c>
      <c r="J103" s="15">
        <f t="shared" si="73"/>
        <v>0</v>
      </c>
      <c r="K103" s="15">
        <f>K20</f>
        <v>0</v>
      </c>
      <c r="L103" s="15">
        <f t="shared" ref="L103:R103" si="76">L20</f>
        <v>0</v>
      </c>
      <c r="M103" s="15">
        <f t="shared" si="76"/>
        <v>0</v>
      </c>
      <c r="N103" s="15">
        <f t="shared" si="76"/>
        <v>0</v>
      </c>
      <c r="O103" s="15">
        <f t="shared" si="76"/>
        <v>0</v>
      </c>
      <c r="P103" s="15">
        <f t="shared" ref="P103:Q103" si="77">P20</f>
        <v>0</v>
      </c>
      <c r="Q103" s="15">
        <f t="shared" si="77"/>
        <v>0</v>
      </c>
      <c r="R103" s="15">
        <f t="shared" si="76"/>
        <v>0</v>
      </c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6" spans="1:29" x14ac:dyDescent="0.25">
      <c r="M106" s="11"/>
    </row>
    <row r="107" spans="1:29" x14ac:dyDescent="0.25">
      <c r="J107" s="11"/>
      <c r="K107" s="11"/>
      <c r="L107" s="11"/>
      <c r="M107" s="11"/>
      <c r="N107" s="11"/>
      <c r="O107" s="11"/>
      <c r="P107" s="11"/>
      <c r="Q107" s="11"/>
      <c r="R107" s="11"/>
    </row>
    <row r="111" spans="1:29" x14ac:dyDescent="0.25">
      <c r="N111" s="11"/>
    </row>
    <row r="112" spans="1:29" x14ac:dyDescent="0.25">
      <c r="N112" s="11"/>
    </row>
  </sheetData>
  <mergeCells count="405">
    <mergeCell ref="AB90:AB93"/>
    <mergeCell ref="AB95:AB98"/>
    <mergeCell ref="AB99:AB103"/>
    <mergeCell ref="T90:T93"/>
    <mergeCell ref="U90:U93"/>
    <mergeCell ref="V90:V93"/>
    <mergeCell ref="W90:W93"/>
    <mergeCell ref="X90:X93"/>
    <mergeCell ref="Z90:Z93"/>
    <mergeCell ref="AC90:AC93"/>
    <mergeCell ref="Y35:Y38"/>
    <mergeCell ref="T76:T79"/>
    <mergeCell ref="U76:U79"/>
    <mergeCell ref="V76:V79"/>
    <mergeCell ref="W76:W79"/>
    <mergeCell ref="X76:X79"/>
    <mergeCell ref="Y76:Y79"/>
    <mergeCell ref="Z76:Z79"/>
    <mergeCell ref="AC76:AC79"/>
    <mergeCell ref="AA35:AA38"/>
    <mergeCell ref="AA39:AA42"/>
    <mergeCell ref="AA43:AA46"/>
    <mergeCell ref="AA47:AA50"/>
    <mergeCell ref="AA51:AA54"/>
    <mergeCell ref="AA55:AA58"/>
    <mergeCell ref="AA60:AA63"/>
    <mergeCell ref="T85:T88"/>
    <mergeCell ref="U85:U88"/>
    <mergeCell ref="V85:V88"/>
    <mergeCell ref="W85:W88"/>
    <mergeCell ref="X85:X88"/>
    <mergeCell ref="Y85:Y88"/>
    <mergeCell ref="Z85:Z88"/>
    <mergeCell ref="A90:A93"/>
    <mergeCell ref="B90:B93"/>
    <mergeCell ref="C90:C93"/>
    <mergeCell ref="D90:D93"/>
    <mergeCell ref="E90:E93"/>
    <mergeCell ref="F90:F93"/>
    <mergeCell ref="G90:G93"/>
    <mergeCell ref="H90:H93"/>
    <mergeCell ref="S90:S93"/>
    <mergeCell ref="AC85:AC88"/>
    <mergeCell ref="A89:AC89"/>
    <mergeCell ref="AA85:AA88"/>
    <mergeCell ref="AB85:AB88"/>
    <mergeCell ref="A85:A88"/>
    <mergeCell ref="B85:B88"/>
    <mergeCell ref="C85:C88"/>
    <mergeCell ref="D85:D88"/>
    <mergeCell ref="E85:E88"/>
    <mergeCell ref="F85:F88"/>
    <mergeCell ref="G85:G88"/>
    <mergeCell ref="H85:H88"/>
    <mergeCell ref="S85:S88"/>
    <mergeCell ref="T51:T54"/>
    <mergeCell ref="U51:U54"/>
    <mergeCell ref="V51:V54"/>
    <mergeCell ref="W51:W54"/>
    <mergeCell ref="X51:X54"/>
    <mergeCell ref="Y51:Y54"/>
    <mergeCell ref="Z51:Z54"/>
    <mergeCell ref="AC51:AC54"/>
    <mergeCell ref="A84:AC84"/>
    <mergeCell ref="A76:A79"/>
    <mergeCell ref="B76:B79"/>
    <mergeCell ref="C76:C79"/>
    <mergeCell ref="D76:D79"/>
    <mergeCell ref="E76:E79"/>
    <mergeCell ref="F76:F79"/>
    <mergeCell ref="G76:G79"/>
    <mergeCell ref="H76:H79"/>
    <mergeCell ref="S76:S79"/>
    <mergeCell ref="AA64:AA67"/>
    <mergeCell ref="AA68:AA71"/>
    <mergeCell ref="AA72:AA75"/>
    <mergeCell ref="AA76:AA79"/>
    <mergeCell ref="AA80:AA83"/>
    <mergeCell ref="AB51:AB54"/>
    <mergeCell ref="A51:A54"/>
    <mergeCell ref="B51:B54"/>
    <mergeCell ref="C51:C54"/>
    <mergeCell ref="D51:D54"/>
    <mergeCell ref="E51:E54"/>
    <mergeCell ref="F51:F54"/>
    <mergeCell ref="G51:G54"/>
    <mergeCell ref="H51:H54"/>
    <mergeCell ref="S51:S54"/>
    <mergeCell ref="C68:C71"/>
    <mergeCell ref="D68:D71"/>
    <mergeCell ref="E68:E71"/>
    <mergeCell ref="F68:F71"/>
    <mergeCell ref="G68:G71"/>
    <mergeCell ref="H68:H71"/>
    <mergeCell ref="S68:S71"/>
    <mergeCell ref="T68:T71"/>
    <mergeCell ref="U68:U71"/>
    <mergeCell ref="X43:X46"/>
    <mergeCell ref="Y43:Y46"/>
    <mergeCell ref="Z43:Z46"/>
    <mergeCell ref="AC43:AC46"/>
    <mergeCell ref="B43:B46"/>
    <mergeCell ref="C43:C46"/>
    <mergeCell ref="D43:D46"/>
    <mergeCell ref="E43:E46"/>
    <mergeCell ref="F43:F46"/>
    <mergeCell ref="G43:G46"/>
    <mergeCell ref="H43:H46"/>
    <mergeCell ref="S43:S46"/>
    <mergeCell ref="T43:T46"/>
    <mergeCell ref="AB43:AB46"/>
    <mergeCell ref="U1:AC1"/>
    <mergeCell ref="T60:T63"/>
    <mergeCell ref="S60:S63"/>
    <mergeCell ref="U2:AC5"/>
    <mergeCell ref="E99:E103"/>
    <mergeCell ref="E16:E20"/>
    <mergeCell ref="E21:E24"/>
    <mergeCell ref="E25:E29"/>
    <mergeCell ref="E31:E34"/>
    <mergeCell ref="E60:E63"/>
    <mergeCell ref="E95:E98"/>
    <mergeCell ref="A14:AC14"/>
    <mergeCell ref="A15:AC15"/>
    <mergeCell ref="H16:H20"/>
    <mergeCell ref="H21:H24"/>
    <mergeCell ref="H25:H29"/>
    <mergeCell ref="H31:H34"/>
    <mergeCell ref="AC25:AC29"/>
    <mergeCell ref="Z25:Z29"/>
    <mergeCell ref="Y25:Y29"/>
    <mergeCell ref="X25:X29"/>
    <mergeCell ref="X16:X20"/>
    <mergeCell ref="Y16:Y20"/>
    <mergeCell ref="Z16:Z20"/>
    <mergeCell ref="Y39:Y42"/>
    <mergeCell ref="X39:X42"/>
    <mergeCell ref="AC16:AC20"/>
    <mergeCell ref="S16:S20"/>
    <mergeCell ref="X21:X24"/>
    <mergeCell ref="Y21:Y24"/>
    <mergeCell ref="Z21:Z24"/>
    <mergeCell ref="AC21:AC24"/>
    <mergeCell ref="T21:T24"/>
    <mergeCell ref="T16:T20"/>
    <mergeCell ref="W16:W20"/>
    <mergeCell ref="W39:W42"/>
    <mergeCell ref="V39:V42"/>
    <mergeCell ref="U39:U42"/>
    <mergeCell ref="AA16:AA20"/>
    <mergeCell ref="AA21:AA24"/>
    <mergeCell ref="AA25:AA29"/>
    <mergeCell ref="AA31:AA34"/>
    <mergeCell ref="AB16:AB20"/>
    <mergeCell ref="AB21:AB24"/>
    <mergeCell ref="AB25:AB29"/>
    <mergeCell ref="AB31:AB34"/>
    <mergeCell ref="AB35:AB38"/>
    <mergeCell ref="AB39:AB42"/>
    <mergeCell ref="F95:F98"/>
    <mergeCell ref="G95:G98"/>
    <mergeCell ref="A95:A98"/>
    <mergeCell ref="B95:B98"/>
    <mergeCell ref="C95:C98"/>
    <mergeCell ref="D95:D98"/>
    <mergeCell ref="F60:F63"/>
    <mergeCell ref="G60:G63"/>
    <mergeCell ref="A30:AC30"/>
    <mergeCell ref="A59:AC59"/>
    <mergeCell ref="B60:B63"/>
    <mergeCell ref="C60:C63"/>
    <mergeCell ref="A39:A42"/>
    <mergeCell ref="AC39:AC42"/>
    <mergeCell ref="Z39:Z42"/>
    <mergeCell ref="AC35:AC38"/>
    <mergeCell ref="Z35:Z38"/>
    <mergeCell ref="Y90:Y93"/>
    <mergeCell ref="X35:X38"/>
    <mergeCell ref="A60:A63"/>
    <mergeCell ref="Y60:Y63"/>
    <mergeCell ref="X60:X63"/>
    <mergeCell ref="W60:W63"/>
    <mergeCell ref="V60:V63"/>
    <mergeCell ref="A31:A34"/>
    <mergeCell ref="B31:B34"/>
    <mergeCell ref="C31:C34"/>
    <mergeCell ref="D31:D34"/>
    <mergeCell ref="V31:V34"/>
    <mergeCell ref="T25:T29"/>
    <mergeCell ref="S25:S29"/>
    <mergeCell ref="AC31:AC34"/>
    <mergeCell ref="Z31:Z34"/>
    <mergeCell ref="Y31:Y34"/>
    <mergeCell ref="X31:X34"/>
    <mergeCell ref="W31:W34"/>
    <mergeCell ref="U31:U34"/>
    <mergeCell ref="T31:T34"/>
    <mergeCell ref="S31:S34"/>
    <mergeCell ref="F25:F29"/>
    <mergeCell ref="G25:G29"/>
    <mergeCell ref="F31:F34"/>
    <mergeCell ref="G31:G34"/>
    <mergeCell ref="W25:W29"/>
    <mergeCell ref="V25:V29"/>
    <mergeCell ref="U25:U29"/>
    <mergeCell ref="H95:H98"/>
    <mergeCell ref="H99:H103"/>
    <mergeCell ref="W35:W38"/>
    <mergeCell ref="V35:V38"/>
    <mergeCell ref="U35:U38"/>
    <mergeCell ref="T35:T38"/>
    <mergeCell ref="S35:S38"/>
    <mergeCell ref="S21:S24"/>
    <mergeCell ref="W21:W24"/>
    <mergeCell ref="H60:H63"/>
    <mergeCell ref="H35:H38"/>
    <mergeCell ref="T39:T42"/>
    <mergeCell ref="S39:S42"/>
    <mergeCell ref="V95:V98"/>
    <mergeCell ref="U95:U98"/>
    <mergeCell ref="T95:T98"/>
    <mergeCell ref="S95:S98"/>
    <mergeCell ref="U60:U63"/>
    <mergeCell ref="U43:U46"/>
    <mergeCell ref="V43:V46"/>
    <mergeCell ref="W43:W46"/>
    <mergeCell ref="V68:V71"/>
    <mergeCell ref="W68:W71"/>
    <mergeCell ref="T72:T75"/>
    <mergeCell ref="AC99:AC103"/>
    <mergeCell ref="A99:B103"/>
    <mergeCell ref="S99:S103"/>
    <mergeCell ref="T99:T103"/>
    <mergeCell ref="U99:U103"/>
    <mergeCell ref="V99:V103"/>
    <mergeCell ref="W99:W103"/>
    <mergeCell ref="C99:C103"/>
    <mergeCell ref="D99:D103"/>
    <mergeCell ref="X99:X103"/>
    <mergeCell ref="Y99:Y103"/>
    <mergeCell ref="Z99:Z103"/>
    <mergeCell ref="F99:F103"/>
    <mergeCell ref="G99:G103"/>
    <mergeCell ref="AA99:AA103"/>
    <mergeCell ref="A6:AC6"/>
    <mergeCell ref="J11:J12"/>
    <mergeCell ref="I11:I12"/>
    <mergeCell ref="U11:U12"/>
    <mergeCell ref="U10:AC10"/>
    <mergeCell ref="T10:T12"/>
    <mergeCell ref="S10:S12"/>
    <mergeCell ref="F9:R10"/>
    <mergeCell ref="E9:E12"/>
    <mergeCell ref="F11:H11"/>
    <mergeCell ref="K11:R11"/>
    <mergeCell ref="A7:AC7"/>
    <mergeCell ref="S9:AC9"/>
    <mergeCell ref="C9:D11"/>
    <mergeCell ref="B9:B12"/>
    <mergeCell ref="A9:A12"/>
    <mergeCell ref="V11:AC11"/>
    <mergeCell ref="A16:A20"/>
    <mergeCell ref="A25:A29"/>
    <mergeCell ref="B25:B29"/>
    <mergeCell ref="C25:C29"/>
    <mergeCell ref="D25:D29"/>
    <mergeCell ref="U21:U24"/>
    <mergeCell ref="V21:V24"/>
    <mergeCell ref="U16:U20"/>
    <mergeCell ref="V16:V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35:A38"/>
    <mergeCell ref="H64:H67"/>
    <mergeCell ref="G64:G67"/>
    <mergeCell ref="F64:F67"/>
    <mergeCell ref="E64:E67"/>
    <mergeCell ref="D64:D67"/>
    <mergeCell ref="H39:H42"/>
    <mergeCell ref="G39:G42"/>
    <mergeCell ref="F39:F42"/>
    <mergeCell ref="E39:E42"/>
    <mergeCell ref="D39:D42"/>
    <mergeCell ref="C64:C67"/>
    <mergeCell ref="B64:B67"/>
    <mergeCell ref="A64:A67"/>
    <mergeCell ref="D60:D63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D80:D83"/>
    <mergeCell ref="A94:AC94"/>
    <mergeCell ref="AC64:AC67"/>
    <mergeCell ref="Z64:Z67"/>
    <mergeCell ref="Y64:Y67"/>
    <mergeCell ref="X64:X67"/>
    <mergeCell ref="W64:W67"/>
    <mergeCell ref="V64:V67"/>
    <mergeCell ref="U64:U67"/>
    <mergeCell ref="T64:T67"/>
    <mergeCell ref="S64:S67"/>
    <mergeCell ref="H80:H83"/>
    <mergeCell ref="G80:G83"/>
    <mergeCell ref="F80:F83"/>
    <mergeCell ref="E80:E83"/>
    <mergeCell ref="C80:C83"/>
    <mergeCell ref="B80:B83"/>
    <mergeCell ref="A80:A83"/>
    <mergeCell ref="V80:V83"/>
    <mergeCell ref="U80:U83"/>
    <mergeCell ref="T80:T83"/>
    <mergeCell ref="S80:S83"/>
    <mergeCell ref="A68:A71"/>
    <mergeCell ref="B68:B71"/>
    <mergeCell ref="AC60:AC63"/>
    <mergeCell ref="Z60:Z63"/>
    <mergeCell ref="AC95:AC98"/>
    <mergeCell ref="Z95:Z98"/>
    <mergeCell ref="Y95:Y98"/>
    <mergeCell ref="X95:X98"/>
    <mergeCell ref="W95:W98"/>
    <mergeCell ref="AC80:AC83"/>
    <mergeCell ref="Z80:Z83"/>
    <mergeCell ref="Y80:Y83"/>
    <mergeCell ref="X80:X83"/>
    <mergeCell ref="W80:W83"/>
    <mergeCell ref="X68:X71"/>
    <mergeCell ref="Y68:Y71"/>
    <mergeCell ref="Z68:Z71"/>
    <mergeCell ref="AC68:AC71"/>
    <mergeCell ref="AA90:AA93"/>
    <mergeCell ref="AA95:AA98"/>
    <mergeCell ref="AB60:AB63"/>
    <mergeCell ref="AB64:AB67"/>
    <mergeCell ref="AB68:AB71"/>
    <mergeCell ref="AB72:AB75"/>
    <mergeCell ref="AB76:AB79"/>
    <mergeCell ref="AB80:AB83"/>
    <mergeCell ref="A55:A58"/>
    <mergeCell ref="B55:B58"/>
    <mergeCell ref="AC55:AC58"/>
    <mergeCell ref="Z55:Z58"/>
    <mergeCell ref="Y55:Y58"/>
    <mergeCell ref="X55:X58"/>
    <mergeCell ref="W55:W58"/>
    <mergeCell ref="V55:V58"/>
    <mergeCell ref="U55:U58"/>
    <mergeCell ref="T55:T58"/>
    <mergeCell ref="S55:S58"/>
    <mergeCell ref="H55:H58"/>
    <mergeCell ref="G55:G58"/>
    <mergeCell ref="F55:F58"/>
    <mergeCell ref="E55:E58"/>
    <mergeCell ref="D55:D58"/>
    <mergeCell ref="C55:C58"/>
    <mergeCell ref="AB55:AB58"/>
    <mergeCell ref="U72:U75"/>
    <mergeCell ref="V72:V75"/>
    <mergeCell ref="W72:W75"/>
    <mergeCell ref="X72:X75"/>
    <mergeCell ref="Y72:Y75"/>
    <mergeCell ref="Z72:Z75"/>
    <mergeCell ref="AC72:AC75"/>
    <mergeCell ref="A72:A75"/>
    <mergeCell ref="B72:B75"/>
    <mergeCell ref="C72:C75"/>
    <mergeCell ref="D72:D75"/>
    <mergeCell ref="E72:E75"/>
    <mergeCell ref="F72:F75"/>
    <mergeCell ref="G72:G75"/>
    <mergeCell ref="H72:H75"/>
    <mergeCell ref="S72:S75"/>
    <mergeCell ref="T47:T50"/>
    <mergeCell ref="U47:U50"/>
    <mergeCell ref="V47:V50"/>
    <mergeCell ref="W47:W50"/>
    <mergeCell ref="X47:X50"/>
    <mergeCell ref="Y47:Y50"/>
    <mergeCell ref="Z47:Z50"/>
    <mergeCell ref="AC47:AC50"/>
    <mergeCell ref="A47:A50"/>
    <mergeCell ref="B47:B50"/>
    <mergeCell ref="C47:C50"/>
    <mergeCell ref="D47:D50"/>
    <mergeCell ref="E47:E50"/>
    <mergeCell ref="F47:F50"/>
    <mergeCell ref="G47:G50"/>
    <mergeCell ref="H47:H50"/>
    <mergeCell ref="S47:S50"/>
    <mergeCell ref="AB47:AB5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2024-03-22T06:55:20Z</dcterms:modified>
</cp:coreProperties>
</file>