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5" yWindow="375" windowWidth="28185" windowHeight="12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Лист1!$A$1:$AC$124</definedName>
  </definedNames>
  <calcPr calcId="145621"/>
</workbook>
</file>

<file path=xl/calcChain.xml><?xml version="1.0" encoding="utf-8"?>
<calcChain xmlns="http://schemas.openxmlformats.org/spreadsheetml/2006/main">
  <c r="L116" i="1" l="1"/>
  <c r="M116" i="1"/>
  <c r="N116" i="1"/>
  <c r="O116" i="1"/>
  <c r="P116" i="1"/>
  <c r="Q116" i="1"/>
  <c r="R116" i="1"/>
  <c r="K116" i="1"/>
  <c r="K114" i="1"/>
  <c r="K115" i="1"/>
  <c r="L108" i="1"/>
  <c r="M108" i="1"/>
  <c r="N108" i="1"/>
  <c r="O108" i="1"/>
  <c r="P108" i="1"/>
  <c r="Q108" i="1"/>
  <c r="R108" i="1"/>
  <c r="K108" i="1"/>
  <c r="L104" i="1"/>
  <c r="M104" i="1"/>
  <c r="N104" i="1"/>
  <c r="O104" i="1"/>
  <c r="P104" i="1"/>
  <c r="Q104" i="1"/>
  <c r="R104" i="1"/>
  <c r="K104" i="1"/>
  <c r="N107" i="1"/>
  <c r="P106" i="1"/>
  <c r="Q106" i="1"/>
  <c r="R106" i="1"/>
  <c r="P107" i="1"/>
  <c r="Q107" i="1"/>
  <c r="R107" i="1"/>
  <c r="P105" i="1"/>
  <c r="Q105" i="1"/>
  <c r="R105" i="1"/>
  <c r="M107" i="1"/>
  <c r="M106" i="1"/>
  <c r="M105" i="1"/>
  <c r="L107" i="1"/>
  <c r="L106" i="1"/>
  <c r="L105" i="1"/>
  <c r="K107" i="1"/>
  <c r="K106" i="1"/>
  <c r="K105" i="1"/>
  <c r="J102" i="1"/>
  <c r="J101" i="1"/>
  <c r="J100" i="1"/>
  <c r="J99" i="1"/>
  <c r="R98" i="1"/>
  <c r="Q98" i="1"/>
  <c r="P98" i="1"/>
  <c r="O98" i="1"/>
  <c r="N98" i="1"/>
  <c r="M98" i="1"/>
  <c r="L98" i="1"/>
  <c r="K98" i="1"/>
  <c r="J97" i="1"/>
  <c r="J96" i="1"/>
  <c r="J95" i="1"/>
  <c r="J94" i="1"/>
  <c r="R93" i="1"/>
  <c r="Q93" i="1"/>
  <c r="P93" i="1"/>
  <c r="O93" i="1"/>
  <c r="N93" i="1"/>
  <c r="M93" i="1"/>
  <c r="L93" i="1"/>
  <c r="K93" i="1"/>
  <c r="J92" i="1"/>
  <c r="J91" i="1"/>
  <c r="J90" i="1"/>
  <c r="J89" i="1"/>
  <c r="R88" i="1"/>
  <c r="Q88" i="1"/>
  <c r="P88" i="1"/>
  <c r="O88" i="1"/>
  <c r="N88" i="1"/>
  <c r="M88" i="1"/>
  <c r="L88" i="1"/>
  <c r="K88" i="1"/>
  <c r="R87" i="1"/>
  <c r="Q87" i="1"/>
  <c r="P87" i="1"/>
  <c r="O87" i="1"/>
  <c r="N87" i="1"/>
  <c r="M87" i="1"/>
  <c r="L87" i="1"/>
  <c r="K87" i="1"/>
  <c r="R86" i="1"/>
  <c r="Q86" i="1"/>
  <c r="P86" i="1"/>
  <c r="O86" i="1"/>
  <c r="N86" i="1"/>
  <c r="M86" i="1"/>
  <c r="L86" i="1"/>
  <c r="K86" i="1"/>
  <c r="R85" i="1"/>
  <c r="Q85" i="1"/>
  <c r="P85" i="1"/>
  <c r="O85" i="1"/>
  <c r="N85" i="1"/>
  <c r="M85" i="1"/>
  <c r="L85" i="1"/>
  <c r="K85" i="1"/>
  <c r="R84" i="1"/>
  <c r="R83" i="1" s="1"/>
  <c r="Q84" i="1"/>
  <c r="Q83" i="1" s="1"/>
  <c r="P84" i="1"/>
  <c r="P83" i="1" s="1"/>
  <c r="O84" i="1"/>
  <c r="O83" i="1" s="1"/>
  <c r="N84" i="1"/>
  <c r="N83" i="1" s="1"/>
  <c r="M84" i="1"/>
  <c r="M83" i="1" s="1"/>
  <c r="L84" i="1"/>
  <c r="L83" i="1" s="1"/>
  <c r="K84" i="1"/>
  <c r="L19" i="1"/>
  <c r="M19" i="1"/>
  <c r="N19" i="1"/>
  <c r="O19" i="1"/>
  <c r="P19" i="1"/>
  <c r="Q19" i="1"/>
  <c r="R19" i="1"/>
  <c r="L20" i="1"/>
  <c r="M20" i="1"/>
  <c r="N20" i="1"/>
  <c r="O20" i="1"/>
  <c r="P20" i="1"/>
  <c r="Q20" i="1"/>
  <c r="R20" i="1"/>
  <c r="K20" i="1"/>
  <c r="K19" i="1"/>
  <c r="L18" i="1"/>
  <c r="M18" i="1"/>
  <c r="N18" i="1"/>
  <c r="O18" i="1"/>
  <c r="P18" i="1"/>
  <c r="Q18" i="1"/>
  <c r="R18" i="1"/>
  <c r="K18" i="1"/>
  <c r="J64" i="1"/>
  <c r="J63" i="1"/>
  <c r="J62" i="1"/>
  <c r="R61" i="1"/>
  <c r="Q61" i="1"/>
  <c r="P61" i="1"/>
  <c r="O61" i="1"/>
  <c r="N61" i="1"/>
  <c r="M61" i="1"/>
  <c r="L61" i="1"/>
  <c r="K61" i="1"/>
  <c r="J98" i="1" l="1"/>
  <c r="J61" i="1"/>
  <c r="J84" i="1"/>
  <c r="J85" i="1"/>
  <c r="J87" i="1"/>
  <c r="J88" i="1"/>
  <c r="J93" i="1"/>
  <c r="K83" i="1"/>
  <c r="J83" i="1" s="1"/>
  <c r="J86" i="1"/>
  <c r="P78" i="1"/>
  <c r="P74" i="1"/>
  <c r="P73" i="1"/>
  <c r="P115" i="1" s="1"/>
  <c r="P72" i="1"/>
  <c r="P114" i="1" s="1"/>
  <c r="P71" i="1"/>
  <c r="P113" i="1" s="1"/>
  <c r="P65" i="1"/>
  <c r="P57" i="1"/>
  <c r="P53" i="1"/>
  <c r="P49" i="1"/>
  <c r="P45" i="1"/>
  <c r="P41" i="1"/>
  <c r="P37" i="1"/>
  <c r="P33" i="1"/>
  <c r="P29" i="1"/>
  <c r="P25" i="1"/>
  <c r="P21" i="1"/>
  <c r="P17" i="1"/>
  <c r="Q78" i="1"/>
  <c r="Q74" i="1"/>
  <c r="Q73" i="1"/>
  <c r="Q115" i="1" s="1"/>
  <c r="Q72" i="1"/>
  <c r="Q114" i="1" s="1"/>
  <c r="Q71" i="1"/>
  <c r="Q113" i="1" s="1"/>
  <c r="Q65" i="1"/>
  <c r="Q57" i="1"/>
  <c r="Q53" i="1"/>
  <c r="Q49" i="1"/>
  <c r="Q45" i="1"/>
  <c r="Q41" i="1"/>
  <c r="Q37" i="1"/>
  <c r="Q33" i="1"/>
  <c r="Q29" i="1"/>
  <c r="Q25" i="1"/>
  <c r="Q21" i="1"/>
  <c r="Q112" i="1" l="1"/>
  <c r="P112" i="1"/>
  <c r="Q70" i="1"/>
  <c r="P70" i="1"/>
  <c r="Q17" i="1"/>
  <c r="J81" i="1"/>
  <c r="J80" i="1"/>
  <c r="J79" i="1"/>
  <c r="R78" i="1"/>
  <c r="O78" i="1"/>
  <c r="N78" i="1"/>
  <c r="M78" i="1"/>
  <c r="L78" i="1"/>
  <c r="K78" i="1"/>
  <c r="J77" i="1"/>
  <c r="J76" i="1"/>
  <c r="J75" i="1"/>
  <c r="R74" i="1"/>
  <c r="O74" i="1"/>
  <c r="N74" i="1"/>
  <c r="M74" i="1"/>
  <c r="L74" i="1"/>
  <c r="K74" i="1"/>
  <c r="R73" i="1"/>
  <c r="R115" i="1" s="1"/>
  <c r="O73" i="1"/>
  <c r="N73" i="1"/>
  <c r="N115" i="1" s="1"/>
  <c r="M73" i="1"/>
  <c r="M115" i="1" s="1"/>
  <c r="L73" i="1"/>
  <c r="L115" i="1" s="1"/>
  <c r="K73" i="1"/>
  <c r="R72" i="1"/>
  <c r="R114" i="1" s="1"/>
  <c r="O72" i="1"/>
  <c r="N72" i="1"/>
  <c r="M72" i="1"/>
  <c r="M114" i="1" s="1"/>
  <c r="L72" i="1"/>
  <c r="L114" i="1" s="1"/>
  <c r="K72" i="1"/>
  <c r="R71" i="1"/>
  <c r="R113" i="1" s="1"/>
  <c r="O71" i="1"/>
  <c r="N71" i="1"/>
  <c r="M71" i="1"/>
  <c r="M113" i="1" s="1"/>
  <c r="L71" i="1"/>
  <c r="L113" i="1" s="1"/>
  <c r="K71" i="1"/>
  <c r="K113" i="1" s="1"/>
  <c r="O70" i="1" l="1"/>
  <c r="K70" i="1"/>
  <c r="J78" i="1"/>
  <c r="J72" i="1"/>
  <c r="J71" i="1"/>
  <c r="R70" i="1"/>
  <c r="N70" i="1"/>
  <c r="J73" i="1"/>
  <c r="M70" i="1"/>
  <c r="J74" i="1"/>
  <c r="L70" i="1"/>
  <c r="J60" i="1"/>
  <c r="J59" i="1"/>
  <c r="J58" i="1"/>
  <c r="R57" i="1"/>
  <c r="O57" i="1"/>
  <c r="N57" i="1"/>
  <c r="M57" i="1"/>
  <c r="L57" i="1"/>
  <c r="K57" i="1"/>
  <c r="M53" i="1"/>
  <c r="J56" i="1"/>
  <c r="J55" i="1"/>
  <c r="J54" i="1"/>
  <c r="R53" i="1"/>
  <c r="O53" i="1"/>
  <c r="N53" i="1"/>
  <c r="L53" i="1"/>
  <c r="K53" i="1"/>
  <c r="J70" i="1" l="1"/>
  <c r="J57" i="1"/>
  <c r="M17" i="1"/>
  <c r="J53" i="1"/>
  <c r="N45" i="1"/>
  <c r="J52" i="1" l="1"/>
  <c r="J51" i="1"/>
  <c r="J50" i="1"/>
  <c r="R49" i="1"/>
  <c r="O49" i="1"/>
  <c r="N49" i="1"/>
  <c r="M49" i="1"/>
  <c r="L49" i="1"/>
  <c r="K49" i="1"/>
  <c r="J49" i="1" l="1"/>
  <c r="L65" i="1"/>
  <c r="M65" i="1"/>
  <c r="N65" i="1"/>
  <c r="O65" i="1"/>
  <c r="R65" i="1"/>
  <c r="K65" i="1"/>
  <c r="J66" i="1"/>
  <c r="J67" i="1"/>
  <c r="J68" i="1"/>
  <c r="J65" i="1" l="1"/>
  <c r="J19" i="1"/>
  <c r="K17" i="1"/>
  <c r="L45" i="1"/>
  <c r="M45" i="1"/>
  <c r="O45" i="1"/>
  <c r="R45" i="1"/>
  <c r="K45" i="1"/>
  <c r="L41" i="1"/>
  <c r="M41" i="1"/>
  <c r="N41" i="1"/>
  <c r="O41" i="1"/>
  <c r="R41" i="1"/>
  <c r="K41" i="1"/>
  <c r="L37" i="1"/>
  <c r="M37" i="1"/>
  <c r="N37" i="1"/>
  <c r="O37" i="1"/>
  <c r="R37" i="1"/>
  <c r="K37" i="1"/>
  <c r="L33" i="1"/>
  <c r="M33" i="1"/>
  <c r="N33" i="1"/>
  <c r="O33" i="1"/>
  <c r="R33" i="1"/>
  <c r="K33" i="1"/>
  <c r="L29" i="1"/>
  <c r="M29" i="1"/>
  <c r="N29" i="1"/>
  <c r="O29" i="1"/>
  <c r="R29" i="1"/>
  <c r="K29" i="1"/>
  <c r="L25" i="1"/>
  <c r="M25" i="1"/>
  <c r="N25" i="1"/>
  <c r="O25" i="1"/>
  <c r="R25" i="1"/>
  <c r="K25" i="1"/>
  <c r="L21" i="1"/>
  <c r="L112" i="1" s="1"/>
  <c r="M21" i="1"/>
  <c r="M112" i="1" s="1"/>
  <c r="N21" i="1"/>
  <c r="O21" i="1"/>
  <c r="R21" i="1"/>
  <c r="R112" i="1" s="1"/>
  <c r="K21" i="1"/>
  <c r="K112" i="1" s="1"/>
  <c r="R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J37" i="1"/>
  <c r="O17" i="1"/>
  <c r="N17" i="1"/>
  <c r="L17" i="1"/>
  <c r="J20" i="1"/>
  <c r="J29" i="1"/>
  <c r="J25" i="1"/>
  <c r="J21" i="1"/>
  <c r="J17" i="1" l="1"/>
  <c r="J110" i="1"/>
  <c r="J109" i="1"/>
  <c r="N106" i="1"/>
  <c r="N114" i="1" s="1"/>
  <c r="J111" i="1"/>
  <c r="O107" i="1"/>
  <c r="O115" i="1" s="1"/>
  <c r="O105" i="1"/>
  <c r="O113" i="1" s="1"/>
  <c r="O106" i="1"/>
  <c r="N105" i="1"/>
  <c r="J107" i="1" l="1"/>
  <c r="O114" i="1"/>
  <c r="J114" i="1" s="1"/>
  <c r="J105" i="1"/>
  <c r="N113" i="1"/>
  <c r="N112" i="1" s="1"/>
  <c r="J108" i="1"/>
  <c r="J106" i="1"/>
  <c r="J116" i="1"/>
  <c r="J115" i="1"/>
  <c r="O112" i="1" l="1"/>
  <c r="J112" i="1" s="1"/>
  <c r="J104" i="1"/>
  <c r="J113" i="1"/>
</calcChain>
</file>

<file path=xl/sharedStrings.xml><?xml version="1.0" encoding="utf-8"?>
<sst xmlns="http://schemas.openxmlformats.org/spreadsheetml/2006/main" count="511" uniqueCount="106">
  <si>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</si>
  <si>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</si>
  <si>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</si>
  <si>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</si>
  <si>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</si>
  <si>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</si>
  <si>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</si>
  <si>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</si>
  <si>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</si>
  <si>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</si>
  <si>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</si>
  <si>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</si>
  <si>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</si>
  <si>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</si>
  <si>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</si>
  <si>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</si>
  <si>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</si>
  <si>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</si>
  <si>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</si>
  <si>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</si>
  <si>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</si>
  <si>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</si>
  <si>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</si>
  <si>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</si>
  <si>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</si>
  <si>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</si>
  <si>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</si>
  <si>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</si>
  <si>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</si>
  <si>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</si>
  <si>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</si>
  <si>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</si>
  <si>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</si>
  <si>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</si>
  <si>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</si>
  <si>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</si>
  <si>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</si>
  <si>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</si>
  <si>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</si>
  <si>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</si>
  <si>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</si>
  <si>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</si>
  <si>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</si>
  <si>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</si>
  <si>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</si>
  <si>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</si>
  <si>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</si>
  <si>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</si>
  <si>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</si>
  <si>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</si>
  <si>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</si>
  <si>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</si>
  <si>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</si>
  <si>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</si>
  <si>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</si>
  <si>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</si>
  <si>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</si>
  <si>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</si>
  <si>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</si>
  <si>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</si>
  <si>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</si>
  <si>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</si>
  <si>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</si>
  <si>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</si>
  <si>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</si>
  <si>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</si>
  <si>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</si>
  <si>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</si>
  <si>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</si>
  <si>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</si>
  <si>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</si>
  <si>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</si>
  <si>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</si>
  <si>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</si>
  <si>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</si>
  <si>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</si>
  <si>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</si>
  <si>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</si>
  <si>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</si>
  <si>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</si>
  <si>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внебюджетные средства</t>
  </si>
  <si>
    <t>Задача 3 муниципальной подпрограммы - Эффективное комплексное развитие Калачинской сельской агломерации Омской области</t>
  </si>
  <si>
    <t>3.</t>
  </si>
  <si>
    <t>3.1.</t>
  </si>
  <si>
    <t>3.2.</t>
  </si>
  <si>
    <t>3.3.</t>
  </si>
  <si>
    <t>Основное мероприятие 1 ПП - Комплексное развитие Калачинской сельской агломерации Омской области</t>
  </si>
  <si>
    <t>мероприятие 1 ОМ 3 ПП - Строительство блочно-модульной котельной по ул. Железнодорожной в г. Калачинске</t>
  </si>
  <si>
    <t>мероприятие 2 ОМ 3 ПП - Строительство физкультурно-оздоровительного комплекса с ледовой ареной в г. Калачинске</t>
  </si>
  <si>
    <t>Количество построенных блочно-модульных котельных по ул. Железнодорожной</t>
  </si>
  <si>
    <t xml:space="preserve">Количество построенных физкультурно-оздоровительных комплексов в г. Калачинске </t>
  </si>
  <si>
    <t>ед.</t>
  </si>
  <si>
    <t>мероприятие 2 ОМ 3 ПП - Установка оборудования обеспечивающего точку доступа к Wi-Fi  на центральной площади г. Калачинска</t>
  </si>
  <si>
    <t>Количество установленных точек доступа к Wi-Fi  на центральной площади г. Калачинска</t>
  </si>
  <si>
    <t>02</t>
  </si>
  <si>
    <t>11</t>
  </si>
  <si>
    <t>2026 год</t>
  </si>
  <si>
    <t>2027 год</t>
  </si>
  <si>
    <t>1.12.</t>
  </si>
  <si>
    <t>мероприятие 12 ОМ 1 ПП - Оформление технических планов в отношении бесхозных сетей жилищно коммунального хозяйства</t>
  </si>
  <si>
    <t>4.</t>
  </si>
  <si>
    <t>4.1.</t>
  </si>
  <si>
    <t>Основное мероприятие 1 ПП - Прочие мероприятия в области муниципального управления</t>
  </si>
  <si>
    <t>мероприятие 1 ОМ 4 ПП - Обеспечение расходных обязательств возникающих при осуществлении полномочий органов местного самоуправления поселений</t>
  </si>
  <si>
    <t>Задача 4 муниципальной подпрограммы - Эффективное обеспечение расходных обязательств при осуществлении полномочий Администрации Калачинского муниципального района Омской области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</si>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</sst>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2" fontId="4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5"/>
  <sheetViews>
    <sheetView tabSelected="1" zoomScale="80" zoomScaleNormal="80" workbookViewId="0">
      <pane xSplit="2" ySplit="9" topLeftCell="H109" activePane="bottomRight" state="frozen"/>
      <selection pane="topRight" activeCell="C1" sqref="C1"/>
      <selection pane="bottomLeft" activeCell="A10" sqref="A10"/>
      <selection pane="bottomRight" activeCell="O124" sqref="O124"/>
    </sheetView>
  </sheetViews>
  <sheetFormatPr defaultRowHeight="15" x14ac:dyDescent="0.25"/>
  <cols>
    <col min="1" max="1" width="10.7109375" style="5" bestFit="1" customWidth="1"/>
    <col min="2" max="2" width="36.28515625" style="5" customWidth="1"/>
    <col min="3" max="6" width="9.140625" style="5"/>
    <col min="7" max="7" width="11" style="5" customWidth="1"/>
    <col min="8" max="8" width="11.85546875" style="5" customWidth="1"/>
    <col min="9" max="9" width="16.5703125" style="5" customWidth="1"/>
    <col min="10" max="10" width="15.85546875" style="5" customWidth="1"/>
    <col min="11" max="11" width="12.7109375" style="5" bestFit="1" customWidth="1"/>
    <col min="12" max="12" width="14.140625" style="5" customWidth="1"/>
    <col min="13" max="14" width="13.85546875" style="5" customWidth="1"/>
    <col min="15" max="15" width="13.28515625" style="5" customWidth="1"/>
    <col min="16" max="18" width="13.7109375" style="5" customWidth="1"/>
    <col min="19" max="19" width="32" style="5" customWidth="1"/>
    <col min="20" max="16384" width="9.140625" style="5"/>
  </cols>
  <sheetData>
    <row r="1" spans="1:29" x14ac:dyDescent="0.25">
      <c r="U1" s="37" t="s">
        <v>105</v>
      </c>
      <c r="V1" s="37"/>
      <c r="W1" s="37"/>
      <c r="X1" s="37"/>
      <c r="Y1" s="37"/>
      <c r="Z1" s="37"/>
      <c r="AA1" s="37"/>
      <c r="AB1" s="37"/>
      <c r="AC1" s="37"/>
    </row>
    <row r="2" spans="1:29" x14ac:dyDescent="0.25">
      <c r="U2" s="13"/>
      <c r="V2" s="13"/>
      <c r="W2" s="13"/>
      <c r="X2" s="13"/>
      <c r="Y2" s="13"/>
      <c r="Z2" s="13"/>
      <c r="AA2" s="13"/>
      <c r="AB2" s="13"/>
      <c r="AC2" s="13"/>
    </row>
    <row r="3" spans="1:29" ht="26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32" t="s">
        <v>59</v>
      </c>
      <c r="V3" s="32"/>
      <c r="W3" s="32"/>
      <c r="X3" s="32"/>
      <c r="Y3" s="32"/>
      <c r="Z3" s="32"/>
      <c r="AA3" s="32"/>
      <c r="AB3" s="32"/>
      <c r="AC3" s="32"/>
    </row>
    <row r="4" spans="1:29" ht="26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32"/>
      <c r="V4" s="32"/>
      <c r="W4" s="32"/>
      <c r="X4" s="32"/>
      <c r="Y4" s="32"/>
      <c r="Z4" s="32"/>
      <c r="AA4" s="32"/>
      <c r="AB4" s="32"/>
      <c r="AC4" s="32"/>
    </row>
    <row r="5" spans="1:29" ht="19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32"/>
      <c r="V5" s="32"/>
      <c r="W5" s="32"/>
      <c r="X5" s="32"/>
      <c r="Y5" s="32"/>
      <c r="Z5" s="32"/>
      <c r="AA5" s="32"/>
      <c r="AB5" s="32"/>
      <c r="AC5" s="32"/>
    </row>
    <row r="6" spans="1:29" ht="49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32"/>
      <c r="V6" s="32"/>
      <c r="W6" s="32"/>
      <c r="X6" s="32"/>
      <c r="Y6" s="32"/>
      <c r="Z6" s="32"/>
      <c r="AA6" s="32"/>
      <c r="AB6" s="32"/>
      <c r="AC6" s="32"/>
    </row>
    <row r="7" spans="1:29" x14ac:dyDescent="0.25">
      <c r="A7" s="33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</row>
    <row r="8" spans="1:29" x14ac:dyDescent="0.25">
      <c r="A8" s="41" t="s">
        <v>11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29.45" customHeight="1" x14ac:dyDescent="0.25">
      <c r="A10" s="15" t="s">
        <v>0</v>
      </c>
      <c r="B10" s="15" t="s">
        <v>26</v>
      </c>
      <c r="C10" s="16" t="s">
        <v>27</v>
      </c>
      <c r="D10" s="16"/>
      <c r="E10" s="16" t="s">
        <v>14</v>
      </c>
      <c r="F10" s="15" t="s">
        <v>55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 t="s">
        <v>56</v>
      </c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29" ht="42" customHeight="1" x14ac:dyDescent="0.25">
      <c r="A11" s="15"/>
      <c r="B11" s="15"/>
      <c r="C11" s="16"/>
      <c r="D11" s="16"/>
      <c r="E11" s="16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 t="s">
        <v>17</v>
      </c>
      <c r="T11" s="16" t="s">
        <v>18</v>
      </c>
      <c r="U11" s="15" t="s">
        <v>19</v>
      </c>
      <c r="V11" s="15"/>
      <c r="W11" s="15"/>
      <c r="X11" s="15"/>
      <c r="Y11" s="15"/>
      <c r="Z11" s="15"/>
      <c r="AA11" s="15"/>
      <c r="AB11" s="15"/>
      <c r="AC11" s="15"/>
    </row>
    <row r="12" spans="1:29" ht="61.15" customHeight="1" x14ac:dyDescent="0.25">
      <c r="A12" s="15"/>
      <c r="B12" s="15"/>
      <c r="C12" s="16"/>
      <c r="D12" s="16"/>
      <c r="E12" s="16"/>
      <c r="F12" s="38" t="s">
        <v>21</v>
      </c>
      <c r="G12" s="39"/>
      <c r="H12" s="40"/>
      <c r="I12" s="16" t="s">
        <v>15</v>
      </c>
      <c r="J12" s="15" t="s">
        <v>16</v>
      </c>
      <c r="K12" s="15" t="s">
        <v>5</v>
      </c>
      <c r="L12" s="15"/>
      <c r="M12" s="15"/>
      <c r="N12" s="15"/>
      <c r="O12" s="15"/>
      <c r="P12" s="15"/>
      <c r="Q12" s="15"/>
      <c r="R12" s="15"/>
      <c r="S12" s="15"/>
      <c r="T12" s="16"/>
      <c r="U12" s="15" t="s">
        <v>16</v>
      </c>
      <c r="V12" s="15" t="s">
        <v>6</v>
      </c>
      <c r="W12" s="15"/>
      <c r="X12" s="15"/>
      <c r="Y12" s="15"/>
      <c r="Z12" s="15"/>
      <c r="AA12" s="15"/>
      <c r="AB12" s="15"/>
      <c r="AC12" s="15"/>
    </row>
    <row r="13" spans="1:29" ht="88.9" customHeight="1" x14ac:dyDescent="0.25">
      <c r="A13" s="15"/>
      <c r="B13" s="15"/>
      <c r="C13" s="12" t="s">
        <v>1</v>
      </c>
      <c r="D13" s="12" t="s">
        <v>2</v>
      </c>
      <c r="E13" s="16"/>
      <c r="F13" s="14" t="s">
        <v>22</v>
      </c>
      <c r="G13" s="14" t="s">
        <v>23</v>
      </c>
      <c r="H13" s="14" t="s">
        <v>25</v>
      </c>
      <c r="I13" s="16"/>
      <c r="J13" s="15"/>
      <c r="K13" s="12" t="s">
        <v>28</v>
      </c>
      <c r="L13" s="12" t="s">
        <v>29</v>
      </c>
      <c r="M13" s="12" t="s">
        <v>30</v>
      </c>
      <c r="N13" s="12" t="s">
        <v>31</v>
      </c>
      <c r="O13" s="12" t="s">
        <v>32</v>
      </c>
      <c r="P13" s="12" t="s">
        <v>33</v>
      </c>
      <c r="Q13" s="12" t="s">
        <v>96</v>
      </c>
      <c r="R13" s="12" t="s">
        <v>97</v>
      </c>
      <c r="S13" s="15"/>
      <c r="T13" s="16"/>
      <c r="U13" s="15"/>
      <c r="V13" s="12" t="s">
        <v>28</v>
      </c>
      <c r="W13" s="12" t="s">
        <v>29</v>
      </c>
      <c r="X13" s="12" t="s">
        <v>30</v>
      </c>
      <c r="Y13" s="12" t="s">
        <v>31</v>
      </c>
      <c r="Z13" s="12" t="s">
        <v>32</v>
      </c>
      <c r="AA13" s="12" t="s">
        <v>33</v>
      </c>
      <c r="AB13" s="12" t="s">
        <v>96</v>
      </c>
      <c r="AC13" s="12" t="s">
        <v>97</v>
      </c>
    </row>
    <row r="14" spans="1:29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</row>
    <row r="15" spans="1:29" x14ac:dyDescent="0.25">
      <c r="A15" s="34" t="s">
        <v>51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/>
    </row>
    <row r="16" spans="1:29" x14ac:dyDescent="0.25">
      <c r="A16" s="34" t="s">
        <v>60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6"/>
    </row>
    <row r="17" spans="1:29" x14ac:dyDescent="0.25">
      <c r="A17" s="17">
        <v>1</v>
      </c>
      <c r="B17" s="20" t="s">
        <v>57</v>
      </c>
      <c r="C17" s="17">
        <v>2020</v>
      </c>
      <c r="D17" s="17">
        <v>2025</v>
      </c>
      <c r="E17" s="20" t="s">
        <v>4</v>
      </c>
      <c r="F17" s="20" t="s">
        <v>4</v>
      </c>
      <c r="G17" s="26" t="s">
        <v>4</v>
      </c>
      <c r="H17" s="26" t="s">
        <v>4</v>
      </c>
      <c r="I17" s="9" t="s">
        <v>3</v>
      </c>
      <c r="J17" s="3">
        <f>SUM(K17:R17)</f>
        <v>15230744.920000002</v>
      </c>
      <c r="K17" s="3">
        <f>K18+K19+K20</f>
        <v>2577893.2200000002</v>
      </c>
      <c r="L17" s="3">
        <f t="shared" ref="L17:R17" si="0">L18+L19+L20</f>
        <v>1840954</v>
      </c>
      <c r="M17" s="3">
        <f>M18+M19+M20</f>
        <v>3555297.5300000003</v>
      </c>
      <c r="N17" s="3">
        <f t="shared" si="0"/>
        <v>3561536.17</v>
      </c>
      <c r="O17" s="3">
        <f t="shared" si="0"/>
        <v>1847532</v>
      </c>
      <c r="P17" s="3">
        <f t="shared" ref="P17:Q17" si="1">P18+P19+P20</f>
        <v>1847532</v>
      </c>
      <c r="Q17" s="3">
        <f t="shared" si="1"/>
        <v>0</v>
      </c>
      <c r="R17" s="3">
        <f t="shared" si="0"/>
        <v>0</v>
      </c>
      <c r="S17" s="20" t="s">
        <v>4</v>
      </c>
      <c r="T17" s="20" t="s">
        <v>4</v>
      </c>
      <c r="U17" s="17" t="s">
        <v>4</v>
      </c>
      <c r="V17" s="17" t="s">
        <v>4</v>
      </c>
      <c r="W17" s="17" t="s">
        <v>4</v>
      </c>
      <c r="X17" s="17" t="s">
        <v>4</v>
      </c>
      <c r="Y17" s="17" t="s">
        <v>4</v>
      </c>
      <c r="Z17" s="17" t="s">
        <v>4</v>
      </c>
      <c r="AA17" s="17" t="s">
        <v>4</v>
      </c>
      <c r="AB17" s="17" t="s">
        <v>4</v>
      </c>
      <c r="AC17" s="17" t="s">
        <v>4</v>
      </c>
    </row>
    <row r="18" spans="1:29" ht="30" x14ac:dyDescent="0.25">
      <c r="A18" s="18"/>
      <c r="B18" s="21"/>
      <c r="C18" s="18"/>
      <c r="D18" s="18"/>
      <c r="E18" s="21"/>
      <c r="F18" s="21"/>
      <c r="G18" s="27"/>
      <c r="H18" s="27"/>
      <c r="I18" s="10" t="s">
        <v>20</v>
      </c>
      <c r="J18" s="3">
        <f t="shared" ref="J18:J68" si="2">SUM(K18:R18)</f>
        <v>0</v>
      </c>
      <c r="K18" s="3">
        <f>K22+K26+K30+K34+K38+K42+K46+K50+K54+K58+K62+K66</f>
        <v>0</v>
      </c>
      <c r="L18" s="3">
        <f t="shared" ref="L18:R18" si="3">L22+L26+L30+L34+L38+L42+L46+L50+L54+L58+L62+L66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3">
        <f t="shared" si="3"/>
        <v>0</v>
      </c>
      <c r="R18" s="3">
        <f t="shared" si="3"/>
        <v>0</v>
      </c>
      <c r="S18" s="21"/>
      <c r="T18" s="21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30" x14ac:dyDescent="0.25">
      <c r="A19" s="18"/>
      <c r="B19" s="21"/>
      <c r="C19" s="18"/>
      <c r="D19" s="18"/>
      <c r="E19" s="21"/>
      <c r="F19" s="21"/>
      <c r="G19" s="27"/>
      <c r="H19" s="27"/>
      <c r="I19" s="10" t="s">
        <v>8</v>
      </c>
      <c r="J19" s="3">
        <f t="shared" si="2"/>
        <v>1445835.24</v>
      </c>
      <c r="K19" s="3">
        <f>K23+K27+K31+K35+K39+K43+K47+K51+K55+K59+K63+K67</f>
        <v>0</v>
      </c>
      <c r="L19" s="3">
        <f t="shared" ref="L19:R19" si="4">L23+L27+L31+L35+L39+L43+L47+L51+L55+L59+L63+L67</f>
        <v>0</v>
      </c>
      <c r="M19" s="3">
        <f t="shared" si="4"/>
        <v>1052217.25</v>
      </c>
      <c r="N19" s="3">
        <f t="shared" si="4"/>
        <v>393617.99</v>
      </c>
      <c r="O19" s="3">
        <f t="shared" si="4"/>
        <v>0</v>
      </c>
      <c r="P19" s="3">
        <f t="shared" si="4"/>
        <v>0</v>
      </c>
      <c r="Q19" s="3">
        <f t="shared" si="4"/>
        <v>0</v>
      </c>
      <c r="R19" s="3">
        <f t="shared" si="4"/>
        <v>0</v>
      </c>
      <c r="S19" s="21"/>
      <c r="T19" s="21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30" customHeight="1" x14ac:dyDescent="0.25">
      <c r="A20" s="19"/>
      <c r="B20" s="22"/>
      <c r="C20" s="19"/>
      <c r="D20" s="19"/>
      <c r="E20" s="22"/>
      <c r="F20" s="22"/>
      <c r="G20" s="31"/>
      <c r="H20" s="31"/>
      <c r="I20" s="10" t="s">
        <v>9</v>
      </c>
      <c r="J20" s="3">
        <f t="shared" si="2"/>
        <v>13784909.680000002</v>
      </c>
      <c r="K20" s="3">
        <f>K24+K28+K32+K36+K40+K44+K48+K52+K56+K60+K64+K68</f>
        <v>2577893.2200000002</v>
      </c>
      <c r="L20" s="3">
        <f t="shared" ref="L20:R20" si="5">L24+L28+L32+L36+L40+L44+L48+L52+L56+L60+L64+L68</f>
        <v>1840954</v>
      </c>
      <c r="M20" s="3">
        <f t="shared" si="5"/>
        <v>2503080.2800000003</v>
      </c>
      <c r="N20" s="3">
        <f t="shared" si="5"/>
        <v>3167918.18</v>
      </c>
      <c r="O20" s="3">
        <f t="shared" si="5"/>
        <v>1847532</v>
      </c>
      <c r="P20" s="3">
        <f t="shared" si="5"/>
        <v>1847532</v>
      </c>
      <c r="Q20" s="3">
        <f t="shared" si="5"/>
        <v>0</v>
      </c>
      <c r="R20" s="3">
        <f t="shared" si="5"/>
        <v>0</v>
      </c>
      <c r="S20" s="22"/>
      <c r="T20" s="22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16.5" customHeight="1" x14ac:dyDescent="0.25">
      <c r="A21" s="17" t="s">
        <v>34</v>
      </c>
      <c r="B21" s="20" t="s">
        <v>35</v>
      </c>
      <c r="C21" s="17">
        <v>2020</v>
      </c>
      <c r="D21" s="17">
        <v>2025</v>
      </c>
      <c r="E21" s="20" t="s">
        <v>24</v>
      </c>
      <c r="F21" s="26" t="s">
        <v>62</v>
      </c>
      <c r="G21" s="26" t="s">
        <v>64</v>
      </c>
      <c r="H21" s="26" t="s">
        <v>4</v>
      </c>
      <c r="I21" s="10" t="s">
        <v>3</v>
      </c>
      <c r="J21" s="3">
        <f t="shared" si="2"/>
        <v>3528970.61</v>
      </c>
      <c r="K21" s="3">
        <f>K22+K23+K24</f>
        <v>452651.37</v>
      </c>
      <c r="L21" s="3">
        <f t="shared" ref="L21:R21" si="6">L22+L23+L24</f>
        <v>307400</v>
      </c>
      <c r="M21" s="3">
        <f t="shared" si="6"/>
        <v>836660.58</v>
      </c>
      <c r="N21" s="3">
        <f t="shared" si="6"/>
        <v>1317458.6599999999</v>
      </c>
      <c r="O21" s="3">
        <f t="shared" si="6"/>
        <v>307400</v>
      </c>
      <c r="P21" s="3">
        <f t="shared" ref="P21:Q21" si="7">P22+P23+P24</f>
        <v>307400</v>
      </c>
      <c r="Q21" s="3">
        <f t="shared" si="7"/>
        <v>0</v>
      </c>
      <c r="R21" s="3">
        <f t="shared" si="6"/>
        <v>0</v>
      </c>
      <c r="S21" s="16" t="s">
        <v>4</v>
      </c>
      <c r="T21" s="16" t="s">
        <v>4</v>
      </c>
      <c r="U21" s="15" t="s">
        <v>4</v>
      </c>
      <c r="V21" s="15" t="s">
        <v>4</v>
      </c>
      <c r="W21" s="15" t="s">
        <v>4</v>
      </c>
      <c r="X21" s="15" t="s">
        <v>4</v>
      </c>
      <c r="Y21" s="15" t="s">
        <v>4</v>
      </c>
      <c r="Z21" s="15" t="s">
        <v>4</v>
      </c>
      <c r="AA21" s="15" t="s">
        <v>4</v>
      </c>
      <c r="AB21" s="15" t="s">
        <v>4</v>
      </c>
      <c r="AC21" s="15" t="s">
        <v>4</v>
      </c>
    </row>
    <row r="22" spans="1:29" ht="30" customHeight="1" x14ac:dyDescent="0.25">
      <c r="A22" s="18"/>
      <c r="B22" s="21"/>
      <c r="C22" s="18"/>
      <c r="D22" s="18"/>
      <c r="E22" s="21"/>
      <c r="F22" s="27"/>
      <c r="G22" s="27"/>
      <c r="H22" s="27"/>
      <c r="I22" s="10" t="s">
        <v>20</v>
      </c>
      <c r="J22" s="3">
        <f t="shared" si="2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16"/>
      <c r="T22" s="16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ht="30" customHeight="1" x14ac:dyDescent="0.25">
      <c r="A23" s="18"/>
      <c r="B23" s="21"/>
      <c r="C23" s="18"/>
      <c r="D23" s="18"/>
      <c r="E23" s="21"/>
      <c r="F23" s="27"/>
      <c r="G23" s="27"/>
      <c r="H23" s="27"/>
      <c r="I23" s="10" t="s">
        <v>8</v>
      </c>
      <c r="J23" s="3">
        <f t="shared" si="2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16"/>
      <c r="T23" s="16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ht="30" customHeight="1" x14ac:dyDescent="0.25">
      <c r="A24" s="19"/>
      <c r="B24" s="22"/>
      <c r="C24" s="19"/>
      <c r="D24" s="19"/>
      <c r="E24" s="22"/>
      <c r="F24" s="31"/>
      <c r="G24" s="31"/>
      <c r="H24" s="31"/>
      <c r="I24" s="10" t="s">
        <v>9</v>
      </c>
      <c r="J24" s="3">
        <f t="shared" si="2"/>
        <v>3528970.61</v>
      </c>
      <c r="K24" s="3">
        <v>452651.37</v>
      </c>
      <c r="L24" s="3">
        <v>307400</v>
      </c>
      <c r="M24" s="3">
        <v>836660.58</v>
      </c>
      <c r="N24" s="3">
        <v>1317458.6599999999</v>
      </c>
      <c r="O24" s="3">
        <v>307400</v>
      </c>
      <c r="P24" s="3">
        <v>307400</v>
      </c>
      <c r="Q24" s="3">
        <v>0</v>
      </c>
      <c r="R24" s="3">
        <v>0</v>
      </c>
      <c r="S24" s="16"/>
      <c r="T24" s="16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ht="18" customHeight="1" x14ac:dyDescent="0.25">
      <c r="A25" s="17" t="s">
        <v>36</v>
      </c>
      <c r="B25" s="20" t="s">
        <v>37</v>
      </c>
      <c r="C25" s="17">
        <v>2020</v>
      </c>
      <c r="D25" s="17">
        <v>2025</v>
      </c>
      <c r="E25" s="20" t="s">
        <v>24</v>
      </c>
      <c r="F25" s="26" t="s">
        <v>65</v>
      </c>
      <c r="G25" s="26" t="s">
        <v>66</v>
      </c>
      <c r="H25" s="26" t="s">
        <v>4</v>
      </c>
      <c r="I25" s="10" t="s">
        <v>3</v>
      </c>
      <c r="J25" s="3">
        <f t="shared" si="2"/>
        <v>1577300</v>
      </c>
      <c r="K25" s="3">
        <f>K26+K27+K28</f>
        <v>227300</v>
      </c>
      <c r="L25" s="3">
        <f t="shared" ref="L25:R25" si="8">L26+L27+L28</f>
        <v>308000</v>
      </c>
      <c r="M25" s="3">
        <f t="shared" si="8"/>
        <v>150000</v>
      </c>
      <c r="N25" s="3">
        <f t="shared" si="8"/>
        <v>276000</v>
      </c>
      <c r="O25" s="3">
        <f t="shared" si="8"/>
        <v>308000</v>
      </c>
      <c r="P25" s="3">
        <f t="shared" ref="P25:Q25" si="9">P26+P27+P28</f>
        <v>308000</v>
      </c>
      <c r="Q25" s="3">
        <f t="shared" si="9"/>
        <v>0</v>
      </c>
      <c r="R25" s="3">
        <f t="shared" si="8"/>
        <v>0</v>
      </c>
      <c r="S25" s="16" t="s">
        <v>4</v>
      </c>
      <c r="T25" s="16" t="s">
        <v>4</v>
      </c>
      <c r="U25" s="15" t="s">
        <v>4</v>
      </c>
      <c r="V25" s="15" t="s">
        <v>4</v>
      </c>
      <c r="W25" s="15" t="s">
        <v>4</v>
      </c>
      <c r="X25" s="15" t="s">
        <v>4</v>
      </c>
      <c r="Y25" s="15" t="s">
        <v>4</v>
      </c>
      <c r="Z25" s="15" t="s">
        <v>4</v>
      </c>
      <c r="AA25" s="15" t="s">
        <v>4</v>
      </c>
      <c r="AB25" s="15" t="s">
        <v>4</v>
      </c>
      <c r="AC25" s="15" t="s">
        <v>4</v>
      </c>
    </row>
    <row r="26" spans="1:29" ht="30" customHeight="1" x14ac:dyDescent="0.25">
      <c r="A26" s="18"/>
      <c r="B26" s="21"/>
      <c r="C26" s="18"/>
      <c r="D26" s="18"/>
      <c r="E26" s="21"/>
      <c r="F26" s="27"/>
      <c r="G26" s="27"/>
      <c r="H26" s="27"/>
      <c r="I26" s="10" t="s">
        <v>20</v>
      </c>
      <c r="J26" s="3">
        <f t="shared" si="2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16"/>
      <c r="T26" s="16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ht="30" customHeight="1" x14ac:dyDescent="0.25">
      <c r="A27" s="18"/>
      <c r="B27" s="21"/>
      <c r="C27" s="18"/>
      <c r="D27" s="18"/>
      <c r="E27" s="21"/>
      <c r="F27" s="27"/>
      <c r="G27" s="27"/>
      <c r="H27" s="27"/>
      <c r="I27" s="10" t="s">
        <v>8</v>
      </c>
      <c r="J27" s="3">
        <f t="shared" si="2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16"/>
      <c r="T27" s="16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ht="30" customHeight="1" x14ac:dyDescent="0.25">
      <c r="A28" s="19"/>
      <c r="B28" s="22"/>
      <c r="C28" s="19"/>
      <c r="D28" s="19"/>
      <c r="E28" s="22"/>
      <c r="F28" s="31"/>
      <c r="G28" s="31"/>
      <c r="H28" s="31"/>
      <c r="I28" s="10" t="s">
        <v>9</v>
      </c>
      <c r="J28" s="3">
        <f t="shared" si="2"/>
        <v>1577300</v>
      </c>
      <c r="K28" s="3">
        <v>227300</v>
      </c>
      <c r="L28" s="3">
        <v>308000</v>
      </c>
      <c r="M28" s="3">
        <v>150000</v>
      </c>
      <c r="N28" s="3">
        <v>276000</v>
      </c>
      <c r="O28" s="3">
        <v>308000</v>
      </c>
      <c r="P28" s="3">
        <v>308000</v>
      </c>
      <c r="Q28" s="3">
        <v>0</v>
      </c>
      <c r="R28" s="3">
        <v>0</v>
      </c>
      <c r="S28" s="16"/>
      <c r="T28" s="16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ht="18" customHeight="1" x14ac:dyDescent="0.25">
      <c r="A29" s="17" t="s">
        <v>38</v>
      </c>
      <c r="B29" s="20" t="s">
        <v>39</v>
      </c>
      <c r="C29" s="17">
        <v>2020</v>
      </c>
      <c r="D29" s="17">
        <v>2025</v>
      </c>
      <c r="E29" s="20" t="s">
        <v>24</v>
      </c>
      <c r="F29" s="26" t="s">
        <v>65</v>
      </c>
      <c r="G29" s="26" t="s">
        <v>66</v>
      </c>
      <c r="H29" s="26" t="s">
        <v>4</v>
      </c>
      <c r="I29" s="10" t="s">
        <v>3</v>
      </c>
      <c r="J29" s="3">
        <f t="shared" si="2"/>
        <v>1217400</v>
      </c>
      <c r="K29" s="3">
        <f>K30+K31+K32</f>
        <v>160000</v>
      </c>
      <c r="L29" s="3">
        <f t="shared" ref="L29:R29" si="10">L30+L31+L32</f>
        <v>270000</v>
      </c>
      <c r="M29" s="3">
        <f t="shared" si="10"/>
        <v>101000</v>
      </c>
      <c r="N29" s="3">
        <f t="shared" si="10"/>
        <v>146400</v>
      </c>
      <c r="O29" s="3">
        <f t="shared" si="10"/>
        <v>270000</v>
      </c>
      <c r="P29" s="3">
        <f t="shared" ref="P29:Q29" si="11">P30+P31+P32</f>
        <v>270000</v>
      </c>
      <c r="Q29" s="3">
        <f t="shared" si="11"/>
        <v>0</v>
      </c>
      <c r="R29" s="3">
        <f t="shared" si="10"/>
        <v>0</v>
      </c>
      <c r="S29" s="16" t="s">
        <v>4</v>
      </c>
      <c r="T29" s="16" t="s">
        <v>4</v>
      </c>
      <c r="U29" s="15" t="s">
        <v>4</v>
      </c>
      <c r="V29" s="15" t="s">
        <v>4</v>
      </c>
      <c r="W29" s="15" t="s">
        <v>4</v>
      </c>
      <c r="X29" s="15" t="s">
        <v>4</v>
      </c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</row>
    <row r="30" spans="1:29" ht="30" customHeight="1" x14ac:dyDescent="0.25">
      <c r="A30" s="18"/>
      <c r="B30" s="21"/>
      <c r="C30" s="18"/>
      <c r="D30" s="18"/>
      <c r="E30" s="21"/>
      <c r="F30" s="27"/>
      <c r="G30" s="27"/>
      <c r="H30" s="27"/>
      <c r="I30" s="10" t="s">
        <v>20</v>
      </c>
      <c r="J30" s="3">
        <f t="shared" si="2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16"/>
      <c r="T30" s="16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ht="30" customHeight="1" x14ac:dyDescent="0.25">
      <c r="A31" s="18"/>
      <c r="B31" s="21"/>
      <c r="C31" s="18"/>
      <c r="D31" s="18"/>
      <c r="E31" s="21"/>
      <c r="F31" s="27"/>
      <c r="G31" s="27"/>
      <c r="H31" s="27"/>
      <c r="I31" s="10" t="s">
        <v>8</v>
      </c>
      <c r="J31" s="3">
        <f t="shared" si="2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16"/>
      <c r="T31" s="16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ht="30" customHeight="1" x14ac:dyDescent="0.25">
      <c r="A32" s="19"/>
      <c r="B32" s="22"/>
      <c r="C32" s="19"/>
      <c r="D32" s="19"/>
      <c r="E32" s="22"/>
      <c r="F32" s="31"/>
      <c r="G32" s="31"/>
      <c r="H32" s="31"/>
      <c r="I32" s="10" t="s">
        <v>9</v>
      </c>
      <c r="J32" s="3">
        <f t="shared" si="2"/>
        <v>1217400</v>
      </c>
      <c r="K32" s="3">
        <v>160000</v>
      </c>
      <c r="L32" s="3">
        <v>270000</v>
      </c>
      <c r="M32" s="3">
        <v>101000</v>
      </c>
      <c r="N32" s="3">
        <v>146400</v>
      </c>
      <c r="O32" s="3">
        <v>270000</v>
      </c>
      <c r="P32" s="3">
        <v>270000</v>
      </c>
      <c r="Q32" s="3">
        <v>0</v>
      </c>
      <c r="R32" s="3">
        <v>0</v>
      </c>
      <c r="S32" s="16"/>
      <c r="T32" s="16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ht="18" customHeight="1" x14ac:dyDescent="0.25">
      <c r="A33" s="17" t="s">
        <v>40</v>
      </c>
      <c r="B33" s="20" t="s">
        <v>41</v>
      </c>
      <c r="C33" s="17">
        <v>2020</v>
      </c>
      <c r="D33" s="17">
        <v>2025</v>
      </c>
      <c r="E33" s="20" t="s">
        <v>24</v>
      </c>
      <c r="F33" s="26" t="s">
        <v>65</v>
      </c>
      <c r="G33" s="26" t="s">
        <v>66</v>
      </c>
      <c r="H33" s="26" t="s">
        <v>4</v>
      </c>
      <c r="I33" s="10" t="s">
        <v>3</v>
      </c>
      <c r="J33" s="3">
        <f t="shared" si="2"/>
        <v>940350</v>
      </c>
      <c r="K33" s="3">
        <f>K34+K35+K36</f>
        <v>204600</v>
      </c>
      <c r="L33" s="3">
        <f t="shared" ref="L33:R33" si="12">L34+L35+L36</f>
        <v>176000</v>
      </c>
      <c r="M33" s="3">
        <f t="shared" si="12"/>
        <v>187250</v>
      </c>
      <c r="N33" s="3">
        <f t="shared" si="12"/>
        <v>20500</v>
      </c>
      <c r="O33" s="3">
        <f t="shared" si="12"/>
        <v>176000</v>
      </c>
      <c r="P33" s="3">
        <f t="shared" ref="P33:Q33" si="13">P34+P35+P36</f>
        <v>176000</v>
      </c>
      <c r="Q33" s="3">
        <f t="shared" si="13"/>
        <v>0</v>
      </c>
      <c r="R33" s="3">
        <f t="shared" si="12"/>
        <v>0</v>
      </c>
      <c r="S33" s="16" t="s">
        <v>4</v>
      </c>
      <c r="T33" s="16" t="s">
        <v>4</v>
      </c>
      <c r="U33" s="15" t="s">
        <v>4</v>
      </c>
      <c r="V33" s="15" t="s">
        <v>4</v>
      </c>
      <c r="W33" s="15" t="s">
        <v>4</v>
      </c>
      <c r="X33" s="15" t="s">
        <v>4</v>
      </c>
      <c r="Y33" s="15" t="s">
        <v>4</v>
      </c>
      <c r="Z33" s="15" t="s">
        <v>4</v>
      </c>
      <c r="AA33" s="15" t="s">
        <v>4</v>
      </c>
      <c r="AB33" s="15" t="s">
        <v>4</v>
      </c>
      <c r="AC33" s="15" t="s">
        <v>4</v>
      </c>
    </row>
    <row r="34" spans="1:29" ht="30" customHeight="1" x14ac:dyDescent="0.25">
      <c r="A34" s="18"/>
      <c r="B34" s="21"/>
      <c r="C34" s="18"/>
      <c r="D34" s="18"/>
      <c r="E34" s="21"/>
      <c r="F34" s="27"/>
      <c r="G34" s="27"/>
      <c r="H34" s="27"/>
      <c r="I34" s="10" t="s">
        <v>20</v>
      </c>
      <c r="J34" s="3">
        <f t="shared" si="2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16"/>
      <c r="T34" s="16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ht="30" customHeight="1" x14ac:dyDescent="0.25">
      <c r="A35" s="18"/>
      <c r="B35" s="21"/>
      <c r="C35" s="18"/>
      <c r="D35" s="18"/>
      <c r="E35" s="21"/>
      <c r="F35" s="27"/>
      <c r="G35" s="27"/>
      <c r="H35" s="27"/>
      <c r="I35" s="10" t="s">
        <v>8</v>
      </c>
      <c r="J35" s="3">
        <f t="shared" si="2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16"/>
      <c r="T35" s="16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ht="30" customHeight="1" x14ac:dyDescent="0.25">
      <c r="A36" s="19"/>
      <c r="B36" s="22"/>
      <c r="C36" s="19"/>
      <c r="D36" s="19"/>
      <c r="E36" s="22"/>
      <c r="F36" s="31"/>
      <c r="G36" s="31"/>
      <c r="H36" s="31"/>
      <c r="I36" s="10" t="s">
        <v>9</v>
      </c>
      <c r="J36" s="3">
        <f t="shared" si="2"/>
        <v>940350</v>
      </c>
      <c r="K36" s="3">
        <v>204600</v>
      </c>
      <c r="L36" s="3">
        <v>176000</v>
      </c>
      <c r="M36" s="3">
        <v>187250</v>
      </c>
      <c r="N36" s="3">
        <v>20500</v>
      </c>
      <c r="O36" s="3">
        <v>176000</v>
      </c>
      <c r="P36" s="3">
        <v>176000</v>
      </c>
      <c r="Q36" s="3">
        <v>0</v>
      </c>
      <c r="R36" s="3">
        <v>0</v>
      </c>
      <c r="S36" s="16"/>
      <c r="T36" s="16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ht="18" customHeight="1" x14ac:dyDescent="0.25">
      <c r="A37" s="17" t="s">
        <v>42</v>
      </c>
      <c r="B37" s="20" t="s">
        <v>43</v>
      </c>
      <c r="C37" s="17">
        <v>2020</v>
      </c>
      <c r="D37" s="17">
        <v>2025</v>
      </c>
      <c r="E37" s="20" t="s">
        <v>13</v>
      </c>
      <c r="F37" s="26" t="s">
        <v>62</v>
      </c>
      <c r="G37" s="26" t="s">
        <v>64</v>
      </c>
      <c r="H37" s="26" t="s">
        <v>4</v>
      </c>
      <c r="I37" s="10" t="s">
        <v>3</v>
      </c>
      <c r="J37" s="3">
        <f t="shared" si="2"/>
        <v>3686310.71</v>
      </c>
      <c r="K37" s="3">
        <f>K38+K39+K40</f>
        <v>1369277.85</v>
      </c>
      <c r="L37" s="3">
        <f t="shared" ref="L37:R37" si="14">L38+L39+L40</f>
        <v>500000</v>
      </c>
      <c r="M37" s="3">
        <f t="shared" si="14"/>
        <v>267000</v>
      </c>
      <c r="N37" s="3">
        <f t="shared" si="14"/>
        <v>550032.86</v>
      </c>
      <c r="O37" s="3">
        <f t="shared" si="14"/>
        <v>500000</v>
      </c>
      <c r="P37" s="3">
        <f t="shared" ref="P37:Q37" si="15">P38+P39+P40</f>
        <v>500000</v>
      </c>
      <c r="Q37" s="3">
        <f t="shared" si="15"/>
        <v>0</v>
      </c>
      <c r="R37" s="3">
        <f t="shared" si="14"/>
        <v>0</v>
      </c>
      <c r="S37" s="16" t="s">
        <v>4</v>
      </c>
      <c r="T37" s="16" t="s">
        <v>4</v>
      </c>
      <c r="U37" s="15" t="s">
        <v>4</v>
      </c>
      <c r="V37" s="15" t="s">
        <v>4</v>
      </c>
      <c r="W37" s="15" t="s">
        <v>4</v>
      </c>
      <c r="X37" s="15" t="s">
        <v>4</v>
      </c>
      <c r="Y37" s="15" t="s">
        <v>4</v>
      </c>
      <c r="Z37" s="15" t="s">
        <v>4</v>
      </c>
      <c r="AA37" s="15" t="s">
        <v>4</v>
      </c>
      <c r="AB37" s="15" t="s">
        <v>4</v>
      </c>
      <c r="AC37" s="15" t="s">
        <v>4</v>
      </c>
    </row>
    <row r="38" spans="1:29" ht="30" customHeight="1" x14ac:dyDescent="0.25">
      <c r="A38" s="18"/>
      <c r="B38" s="21"/>
      <c r="C38" s="18"/>
      <c r="D38" s="18"/>
      <c r="E38" s="21"/>
      <c r="F38" s="27"/>
      <c r="G38" s="27"/>
      <c r="H38" s="27"/>
      <c r="I38" s="10" t="s">
        <v>20</v>
      </c>
      <c r="J38" s="3">
        <f t="shared" si="2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16"/>
      <c r="T38" s="16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ht="30" customHeight="1" x14ac:dyDescent="0.25">
      <c r="A39" s="18"/>
      <c r="B39" s="21"/>
      <c r="C39" s="18"/>
      <c r="D39" s="18"/>
      <c r="E39" s="21"/>
      <c r="F39" s="27"/>
      <c r="G39" s="27"/>
      <c r="H39" s="27"/>
      <c r="I39" s="10" t="s">
        <v>8</v>
      </c>
      <c r="J39" s="3">
        <f t="shared" si="2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16"/>
      <c r="T39" s="16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ht="83.25" customHeight="1" x14ac:dyDescent="0.25">
      <c r="A40" s="19"/>
      <c r="B40" s="22"/>
      <c r="C40" s="19"/>
      <c r="D40" s="19"/>
      <c r="E40" s="22"/>
      <c r="F40" s="31"/>
      <c r="G40" s="31"/>
      <c r="H40" s="31"/>
      <c r="I40" s="10" t="s">
        <v>9</v>
      </c>
      <c r="J40" s="3">
        <f t="shared" si="2"/>
        <v>3686310.71</v>
      </c>
      <c r="K40" s="3">
        <v>1369277.85</v>
      </c>
      <c r="L40" s="3">
        <v>500000</v>
      </c>
      <c r="M40" s="3">
        <v>267000</v>
      </c>
      <c r="N40" s="3">
        <v>550032.86</v>
      </c>
      <c r="O40" s="3">
        <v>500000</v>
      </c>
      <c r="P40" s="3">
        <v>500000</v>
      </c>
      <c r="Q40" s="3">
        <v>0</v>
      </c>
      <c r="R40" s="3">
        <v>0</v>
      </c>
      <c r="S40" s="16"/>
      <c r="T40" s="16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ht="18.75" customHeight="1" x14ac:dyDescent="0.25">
      <c r="A41" s="17" t="s">
        <v>44</v>
      </c>
      <c r="B41" s="20" t="s">
        <v>45</v>
      </c>
      <c r="C41" s="17">
        <v>2020</v>
      </c>
      <c r="D41" s="17">
        <v>2025</v>
      </c>
      <c r="E41" s="20" t="s">
        <v>13</v>
      </c>
      <c r="F41" s="26" t="s">
        <v>67</v>
      </c>
      <c r="G41" s="26" t="s">
        <v>68</v>
      </c>
      <c r="H41" s="26" t="s">
        <v>4</v>
      </c>
      <c r="I41" s="10" t="s">
        <v>3</v>
      </c>
      <c r="J41" s="3">
        <f t="shared" si="2"/>
        <v>625427</v>
      </c>
      <c r="K41" s="3">
        <f>K42+K43+K44</f>
        <v>0</v>
      </c>
      <c r="L41" s="3">
        <f t="shared" ref="L41:R41" si="16">L42+L43+L44</f>
        <v>140000</v>
      </c>
      <c r="M41" s="3">
        <f t="shared" si="16"/>
        <v>103567</v>
      </c>
      <c r="N41" s="3">
        <f t="shared" si="16"/>
        <v>101860</v>
      </c>
      <c r="O41" s="3">
        <f t="shared" si="16"/>
        <v>140000</v>
      </c>
      <c r="P41" s="3">
        <f t="shared" ref="P41:Q41" si="17">P42+P43+P44</f>
        <v>140000</v>
      </c>
      <c r="Q41" s="3">
        <f t="shared" si="17"/>
        <v>0</v>
      </c>
      <c r="R41" s="3">
        <f t="shared" si="16"/>
        <v>0</v>
      </c>
      <c r="S41" s="16" t="s">
        <v>4</v>
      </c>
      <c r="T41" s="16" t="s">
        <v>4</v>
      </c>
      <c r="U41" s="15" t="s">
        <v>4</v>
      </c>
      <c r="V41" s="15" t="s">
        <v>4</v>
      </c>
      <c r="W41" s="15" t="s">
        <v>4</v>
      </c>
      <c r="X41" s="15" t="s">
        <v>4</v>
      </c>
      <c r="Y41" s="15" t="s">
        <v>4</v>
      </c>
      <c r="Z41" s="15" t="s">
        <v>4</v>
      </c>
      <c r="AA41" s="15" t="s">
        <v>4</v>
      </c>
      <c r="AB41" s="15" t="s">
        <v>4</v>
      </c>
      <c r="AC41" s="15" t="s">
        <v>4</v>
      </c>
    </row>
    <row r="42" spans="1:29" ht="29.25" customHeight="1" x14ac:dyDescent="0.25">
      <c r="A42" s="18"/>
      <c r="B42" s="21"/>
      <c r="C42" s="18"/>
      <c r="D42" s="18"/>
      <c r="E42" s="21"/>
      <c r="F42" s="27"/>
      <c r="G42" s="27"/>
      <c r="H42" s="27"/>
      <c r="I42" s="10" t="s">
        <v>20</v>
      </c>
      <c r="J42" s="3">
        <f t="shared" si="2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16"/>
      <c r="T42" s="16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ht="30" customHeight="1" x14ac:dyDescent="0.25">
      <c r="A43" s="18"/>
      <c r="B43" s="21"/>
      <c r="C43" s="18"/>
      <c r="D43" s="18"/>
      <c r="E43" s="21"/>
      <c r="F43" s="27"/>
      <c r="G43" s="27"/>
      <c r="H43" s="27"/>
      <c r="I43" s="10" t="s">
        <v>8</v>
      </c>
      <c r="J43" s="3">
        <f t="shared" si="2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16"/>
      <c r="T43" s="16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ht="30" customHeight="1" x14ac:dyDescent="0.25">
      <c r="A44" s="19"/>
      <c r="B44" s="22"/>
      <c r="C44" s="19"/>
      <c r="D44" s="19"/>
      <c r="E44" s="22"/>
      <c r="F44" s="31"/>
      <c r="G44" s="31"/>
      <c r="H44" s="31"/>
      <c r="I44" s="10" t="s">
        <v>9</v>
      </c>
      <c r="J44" s="3">
        <f t="shared" si="2"/>
        <v>625427</v>
      </c>
      <c r="K44" s="3">
        <v>0</v>
      </c>
      <c r="L44" s="3">
        <v>140000</v>
      </c>
      <c r="M44" s="3">
        <v>103567</v>
      </c>
      <c r="N44" s="3">
        <v>101860</v>
      </c>
      <c r="O44" s="3">
        <v>140000</v>
      </c>
      <c r="P44" s="3">
        <v>140000</v>
      </c>
      <c r="Q44" s="3">
        <v>0</v>
      </c>
      <c r="R44" s="3">
        <v>0</v>
      </c>
      <c r="S44" s="16"/>
      <c r="T44" s="16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ht="15.75" customHeight="1" x14ac:dyDescent="0.25">
      <c r="A45" s="17" t="s">
        <v>52</v>
      </c>
      <c r="B45" s="20" t="s">
        <v>46</v>
      </c>
      <c r="C45" s="17">
        <v>2020</v>
      </c>
      <c r="D45" s="17">
        <v>2025</v>
      </c>
      <c r="E45" s="20" t="s">
        <v>13</v>
      </c>
      <c r="F45" s="26">
        <v>10</v>
      </c>
      <c r="G45" s="26" t="s">
        <v>62</v>
      </c>
      <c r="H45" s="26" t="s">
        <v>4</v>
      </c>
      <c r="I45" s="10" t="s">
        <v>3</v>
      </c>
      <c r="J45" s="3">
        <f t="shared" si="2"/>
        <v>928115.69</v>
      </c>
      <c r="K45" s="3">
        <f>K46+K47+K48</f>
        <v>116755</v>
      </c>
      <c r="L45" s="3">
        <f t="shared" ref="L45:R45" si="18">L46+L47+L48</f>
        <v>139554</v>
      </c>
      <c r="M45" s="3">
        <f t="shared" si="18"/>
        <v>175040.73</v>
      </c>
      <c r="N45" s="3">
        <f>N46+N47+N48</f>
        <v>204501.96</v>
      </c>
      <c r="O45" s="3">
        <f t="shared" si="18"/>
        <v>146132</v>
      </c>
      <c r="P45" s="3">
        <f t="shared" ref="P45:Q45" si="19">P46+P47+P48</f>
        <v>146132</v>
      </c>
      <c r="Q45" s="3">
        <f t="shared" si="19"/>
        <v>0</v>
      </c>
      <c r="R45" s="3">
        <f t="shared" si="18"/>
        <v>0</v>
      </c>
      <c r="S45" s="20" t="s">
        <v>4</v>
      </c>
      <c r="T45" s="20" t="s">
        <v>4</v>
      </c>
      <c r="U45" s="17" t="s">
        <v>4</v>
      </c>
      <c r="V45" s="17" t="s">
        <v>4</v>
      </c>
      <c r="W45" s="17" t="s">
        <v>4</v>
      </c>
      <c r="X45" s="17" t="s">
        <v>4</v>
      </c>
      <c r="Y45" s="17" t="s">
        <v>4</v>
      </c>
      <c r="Z45" s="17" t="s">
        <v>4</v>
      </c>
      <c r="AA45" s="17" t="s">
        <v>4</v>
      </c>
      <c r="AB45" s="17" t="s">
        <v>4</v>
      </c>
      <c r="AC45" s="17" t="s">
        <v>4</v>
      </c>
    </row>
    <row r="46" spans="1:29" ht="30" customHeight="1" x14ac:dyDescent="0.25">
      <c r="A46" s="18"/>
      <c r="B46" s="21"/>
      <c r="C46" s="18"/>
      <c r="D46" s="18"/>
      <c r="E46" s="21"/>
      <c r="F46" s="27"/>
      <c r="G46" s="27"/>
      <c r="H46" s="27"/>
      <c r="I46" s="10" t="s">
        <v>20</v>
      </c>
      <c r="J46" s="3">
        <f t="shared" si="2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1"/>
      <c r="T46" s="21"/>
      <c r="U46" s="18"/>
      <c r="V46" s="18"/>
      <c r="W46" s="18"/>
      <c r="X46" s="18"/>
      <c r="Y46" s="18"/>
      <c r="Z46" s="18"/>
      <c r="AA46" s="18"/>
      <c r="AB46" s="18"/>
      <c r="AC46" s="18"/>
    </row>
    <row r="47" spans="1:29" ht="30" customHeight="1" x14ac:dyDescent="0.25">
      <c r="A47" s="18"/>
      <c r="B47" s="21"/>
      <c r="C47" s="18"/>
      <c r="D47" s="18"/>
      <c r="E47" s="21"/>
      <c r="F47" s="27"/>
      <c r="G47" s="27"/>
      <c r="H47" s="27"/>
      <c r="I47" s="10" t="s">
        <v>8</v>
      </c>
      <c r="J47" s="3">
        <f t="shared" si="2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1"/>
      <c r="T47" s="21"/>
      <c r="U47" s="18"/>
      <c r="V47" s="18"/>
      <c r="W47" s="18"/>
      <c r="X47" s="18"/>
      <c r="Y47" s="18"/>
      <c r="Z47" s="18"/>
      <c r="AA47" s="18"/>
      <c r="AB47" s="18"/>
      <c r="AC47" s="18"/>
    </row>
    <row r="48" spans="1:29" ht="30" customHeight="1" x14ac:dyDescent="0.25">
      <c r="A48" s="19"/>
      <c r="B48" s="22"/>
      <c r="C48" s="19"/>
      <c r="D48" s="19"/>
      <c r="E48" s="22"/>
      <c r="F48" s="31"/>
      <c r="G48" s="31"/>
      <c r="H48" s="31"/>
      <c r="I48" s="10" t="s">
        <v>9</v>
      </c>
      <c r="J48" s="3">
        <f t="shared" si="2"/>
        <v>928115.69</v>
      </c>
      <c r="K48" s="3">
        <v>116755</v>
      </c>
      <c r="L48" s="3">
        <v>139554</v>
      </c>
      <c r="M48" s="3">
        <v>175040.73</v>
      </c>
      <c r="N48" s="3">
        <v>204501.96</v>
      </c>
      <c r="O48" s="3">
        <v>146132</v>
      </c>
      <c r="P48" s="3">
        <v>146132</v>
      </c>
      <c r="Q48" s="3">
        <v>0</v>
      </c>
      <c r="R48" s="3">
        <v>0</v>
      </c>
      <c r="S48" s="22"/>
      <c r="T48" s="22"/>
      <c r="U48" s="19"/>
      <c r="V48" s="19"/>
      <c r="W48" s="19"/>
      <c r="X48" s="19"/>
      <c r="Y48" s="19"/>
      <c r="Z48" s="19"/>
      <c r="AA48" s="19"/>
      <c r="AB48" s="19"/>
      <c r="AC48" s="19"/>
    </row>
    <row r="49" spans="1:29" ht="20.25" customHeight="1" x14ac:dyDescent="0.25">
      <c r="A49" s="17" t="s">
        <v>69</v>
      </c>
      <c r="B49" s="20" t="s">
        <v>70</v>
      </c>
      <c r="C49" s="17">
        <v>2020</v>
      </c>
      <c r="D49" s="17">
        <v>2025</v>
      </c>
      <c r="E49" s="20" t="s">
        <v>13</v>
      </c>
      <c r="F49" s="26" t="s">
        <v>62</v>
      </c>
      <c r="G49" s="26" t="s">
        <v>71</v>
      </c>
      <c r="H49" s="26" t="s">
        <v>4</v>
      </c>
      <c r="I49" s="10" t="s">
        <v>3</v>
      </c>
      <c r="J49" s="3">
        <f t="shared" ref="J49:J52" si="20">SUM(K49:R49)</f>
        <v>456670.6</v>
      </c>
      <c r="K49" s="3">
        <f>K50+K51+K52</f>
        <v>47309</v>
      </c>
      <c r="L49" s="3">
        <f t="shared" ref="L49:R49" si="21">L50+L51+L52</f>
        <v>0</v>
      </c>
      <c r="M49" s="3">
        <f t="shared" si="21"/>
        <v>267213</v>
      </c>
      <c r="N49" s="3">
        <f t="shared" si="21"/>
        <v>142148.6</v>
      </c>
      <c r="O49" s="3">
        <f t="shared" si="21"/>
        <v>0</v>
      </c>
      <c r="P49" s="3">
        <f t="shared" ref="P49:Q49" si="22">P50+P51+P52</f>
        <v>0</v>
      </c>
      <c r="Q49" s="3">
        <f t="shared" si="22"/>
        <v>0</v>
      </c>
      <c r="R49" s="3">
        <f t="shared" si="21"/>
        <v>0</v>
      </c>
      <c r="S49" s="20" t="s">
        <v>4</v>
      </c>
      <c r="T49" s="20" t="s">
        <v>4</v>
      </c>
      <c r="U49" s="17" t="s">
        <v>4</v>
      </c>
      <c r="V49" s="17" t="s">
        <v>4</v>
      </c>
      <c r="W49" s="17" t="s">
        <v>4</v>
      </c>
      <c r="X49" s="17" t="s">
        <v>4</v>
      </c>
      <c r="Y49" s="17" t="s">
        <v>4</v>
      </c>
      <c r="Z49" s="17" t="s">
        <v>4</v>
      </c>
      <c r="AA49" s="17" t="s">
        <v>4</v>
      </c>
      <c r="AB49" s="17" t="s">
        <v>4</v>
      </c>
      <c r="AC49" s="17" t="s">
        <v>4</v>
      </c>
    </row>
    <row r="50" spans="1:29" ht="30" customHeight="1" x14ac:dyDescent="0.25">
      <c r="A50" s="18"/>
      <c r="B50" s="21"/>
      <c r="C50" s="18"/>
      <c r="D50" s="18"/>
      <c r="E50" s="21"/>
      <c r="F50" s="27"/>
      <c r="G50" s="27"/>
      <c r="H50" s="27"/>
      <c r="I50" s="10" t="s">
        <v>20</v>
      </c>
      <c r="J50" s="3">
        <f t="shared" si="20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1"/>
      <c r="T50" s="21"/>
      <c r="U50" s="18"/>
      <c r="V50" s="18"/>
      <c r="W50" s="18"/>
      <c r="X50" s="18"/>
      <c r="Y50" s="18"/>
      <c r="Z50" s="18"/>
      <c r="AA50" s="18"/>
      <c r="AB50" s="18"/>
      <c r="AC50" s="18"/>
    </row>
    <row r="51" spans="1:29" ht="30" customHeight="1" x14ac:dyDescent="0.25">
      <c r="A51" s="18"/>
      <c r="B51" s="21"/>
      <c r="C51" s="18"/>
      <c r="D51" s="18"/>
      <c r="E51" s="21"/>
      <c r="F51" s="27"/>
      <c r="G51" s="27"/>
      <c r="H51" s="27"/>
      <c r="I51" s="10" t="s">
        <v>8</v>
      </c>
      <c r="J51" s="3">
        <f t="shared" si="2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1"/>
      <c r="T51" s="21"/>
      <c r="U51" s="18"/>
      <c r="V51" s="18"/>
      <c r="W51" s="18"/>
      <c r="X51" s="18"/>
      <c r="Y51" s="18"/>
      <c r="Z51" s="18"/>
      <c r="AA51" s="18"/>
      <c r="AB51" s="18"/>
      <c r="AC51" s="18"/>
    </row>
    <row r="52" spans="1:29" ht="30" customHeight="1" x14ac:dyDescent="0.25">
      <c r="A52" s="19"/>
      <c r="B52" s="22"/>
      <c r="C52" s="19"/>
      <c r="D52" s="19"/>
      <c r="E52" s="22"/>
      <c r="F52" s="31"/>
      <c r="G52" s="31"/>
      <c r="H52" s="31"/>
      <c r="I52" s="10" t="s">
        <v>9</v>
      </c>
      <c r="J52" s="3">
        <f t="shared" si="20"/>
        <v>456670.6</v>
      </c>
      <c r="K52" s="3">
        <v>47309</v>
      </c>
      <c r="L52" s="3">
        <v>0</v>
      </c>
      <c r="M52" s="3">
        <v>267213</v>
      </c>
      <c r="N52" s="3">
        <v>142148.6</v>
      </c>
      <c r="O52" s="3">
        <v>0</v>
      </c>
      <c r="P52" s="3">
        <v>0</v>
      </c>
      <c r="Q52" s="3">
        <v>0</v>
      </c>
      <c r="R52" s="3">
        <v>0</v>
      </c>
      <c r="S52" s="22"/>
      <c r="T52" s="22"/>
      <c r="U52" s="19"/>
      <c r="V52" s="19"/>
      <c r="W52" s="19"/>
      <c r="X52" s="19"/>
      <c r="Y52" s="19"/>
      <c r="Z52" s="19"/>
      <c r="AA52" s="19"/>
      <c r="AB52" s="19"/>
      <c r="AC52" s="19"/>
    </row>
    <row r="53" spans="1:29" ht="20.25" customHeight="1" x14ac:dyDescent="0.25">
      <c r="A53" s="17" t="s">
        <v>72</v>
      </c>
      <c r="B53" s="20" t="s">
        <v>73</v>
      </c>
      <c r="C53" s="17">
        <v>2020</v>
      </c>
      <c r="D53" s="17">
        <v>2025</v>
      </c>
      <c r="E53" s="20" t="s">
        <v>24</v>
      </c>
      <c r="F53" s="26" t="s">
        <v>62</v>
      </c>
      <c r="G53" s="26" t="s">
        <v>64</v>
      </c>
      <c r="H53" s="26" t="s">
        <v>4</v>
      </c>
      <c r="I53" s="10" t="s">
        <v>3</v>
      </c>
      <c r="J53" s="3">
        <f t="shared" ref="J53:J64" si="23">SUM(K53:R53)</f>
        <v>1064566.22</v>
      </c>
      <c r="K53" s="3">
        <f>K54+K55+K56</f>
        <v>0</v>
      </c>
      <c r="L53" s="3">
        <f t="shared" ref="L53:R53" si="24">L54+L55+L56</f>
        <v>0</v>
      </c>
      <c r="M53" s="3">
        <f t="shared" si="24"/>
        <v>1064566.22</v>
      </c>
      <c r="N53" s="3">
        <f t="shared" si="24"/>
        <v>0</v>
      </c>
      <c r="O53" s="3">
        <f t="shared" si="24"/>
        <v>0</v>
      </c>
      <c r="P53" s="3">
        <f t="shared" ref="P53:Q53" si="25">P54+P55+P56</f>
        <v>0</v>
      </c>
      <c r="Q53" s="3">
        <f t="shared" si="25"/>
        <v>0</v>
      </c>
      <c r="R53" s="3">
        <f t="shared" si="24"/>
        <v>0</v>
      </c>
      <c r="S53" s="20" t="s">
        <v>74</v>
      </c>
      <c r="T53" s="20" t="s">
        <v>75</v>
      </c>
      <c r="U53" s="17" t="s">
        <v>4</v>
      </c>
      <c r="V53" s="17" t="s">
        <v>4</v>
      </c>
      <c r="W53" s="17" t="s">
        <v>4</v>
      </c>
      <c r="X53" s="17">
        <v>100</v>
      </c>
      <c r="Y53" s="17" t="s">
        <v>4</v>
      </c>
      <c r="Z53" s="17" t="s">
        <v>4</v>
      </c>
      <c r="AA53" s="17" t="s">
        <v>4</v>
      </c>
      <c r="AB53" s="17" t="s">
        <v>4</v>
      </c>
      <c r="AC53" s="17" t="s">
        <v>4</v>
      </c>
    </row>
    <row r="54" spans="1:29" ht="30" customHeight="1" x14ac:dyDescent="0.25">
      <c r="A54" s="18"/>
      <c r="B54" s="21"/>
      <c r="C54" s="18"/>
      <c r="D54" s="18"/>
      <c r="E54" s="21"/>
      <c r="F54" s="27"/>
      <c r="G54" s="27"/>
      <c r="H54" s="27"/>
      <c r="I54" s="10" t="s">
        <v>20</v>
      </c>
      <c r="J54" s="3">
        <f t="shared" si="23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1"/>
      <c r="T54" s="21"/>
      <c r="U54" s="18"/>
      <c r="V54" s="18"/>
      <c r="W54" s="18"/>
      <c r="X54" s="18"/>
      <c r="Y54" s="18"/>
      <c r="Z54" s="18"/>
      <c r="AA54" s="18"/>
      <c r="AB54" s="18"/>
      <c r="AC54" s="18"/>
    </row>
    <row r="55" spans="1:29" ht="30" customHeight="1" x14ac:dyDescent="0.25">
      <c r="A55" s="18"/>
      <c r="B55" s="21"/>
      <c r="C55" s="18"/>
      <c r="D55" s="18"/>
      <c r="E55" s="21"/>
      <c r="F55" s="27"/>
      <c r="G55" s="27"/>
      <c r="H55" s="27"/>
      <c r="I55" s="10" t="s">
        <v>8</v>
      </c>
      <c r="J55" s="3">
        <f t="shared" si="23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21"/>
      <c r="T55" s="21"/>
      <c r="U55" s="18"/>
      <c r="V55" s="18"/>
      <c r="W55" s="18"/>
      <c r="X55" s="18"/>
      <c r="Y55" s="18"/>
      <c r="Z55" s="18"/>
      <c r="AA55" s="18"/>
      <c r="AB55" s="18"/>
      <c r="AC55" s="18"/>
    </row>
    <row r="56" spans="1:29" ht="30" customHeight="1" x14ac:dyDescent="0.25">
      <c r="A56" s="19"/>
      <c r="B56" s="22"/>
      <c r="C56" s="19"/>
      <c r="D56" s="19"/>
      <c r="E56" s="22"/>
      <c r="F56" s="31"/>
      <c r="G56" s="31"/>
      <c r="H56" s="31"/>
      <c r="I56" s="10" t="s">
        <v>9</v>
      </c>
      <c r="J56" s="3">
        <f t="shared" si="23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22"/>
      <c r="T56" s="22"/>
      <c r="U56" s="19"/>
      <c r="V56" s="19"/>
      <c r="W56" s="19"/>
      <c r="X56" s="19"/>
      <c r="Y56" s="19"/>
      <c r="Z56" s="19"/>
      <c r="AA56" s="19"/>
      <c r="AB56" s="19"/>
      <c r="AC56" s="19"/>
    </row>
    <row r="57" spans="1:29" ht="20.25" customHeight="1" x14ac:dyDescent="0.25">
      <c r="A57" s="17" t="s">
        <v>77</v>
      </c>
      <c r="B57" s="20" t="s">
        <v>76</v>
      </c>
      <c r="C57" s="17">
        <v>2020</v>
      </c>
      <c r="D57" s="17">
        <v>2025</v>
      </c>
      <c r="E57" s="20" t="s">
        <v>24</v>
      </c>
      <c r="F57" s="26" t="s">
        <v>62</v>
      </c>
      <c r="G57" s="26" t="s">
        <v>64</v>
      </c>
      <c r="H57" s="26" t="s">
        <v>4</v>
      </c>
      <c r="I57" s="10" t="s">
        <v>3</v>
      </c>
      <c r="J57" s="3">
        <f t="shared" si="23"/>
        <v>340000</v>
      </c>
      <c r="K57" s="3">
        <f>K58+K59+K60</f>
        <v>0</v>
      </c>
      <c r="L57" s="3">
        <f t="shared" ref="L57:R57" si="26">L58+L59+L60</f>
        <v>0</v>
      </c>
      <c r="M57" s="3">
        <f t="shared" si="26"/>
        <v>160000</v>
      </c>
      <c r="N57" s="3">
        <f t="shared" si="26"/>
        <v>180000</v>
      </c>
      <c r="O57" s="3">
        <f t="shared" si="26"/>
        <v>0</v>
      </c>
      <c r="P57" s="3">
        <f t="shared" ref="P57:Q57" si="27">P58+P59+P60</f>
        <v>0</v>
      </c>
      <c r="Q57" s="3">
        <f t="shared" si="27"/>
        <v>0</v>
      </c>
      <c r="R57" s="3">
        <f t="shared" si="26"/>
        <v>0</v>
      </c>
      <c r="S57" s="20"/>
      <c r="T57" s="20" t="s">
        <v>75</v>
      </c>
      <c r="U57" s="17" t="s">
        <v>4</v>
      </c>
      <c r="V57" s="17" t="s">
        <v>4</v>
      </c>
      <c r="W57" s="17" t="s">
        <v>4</v>
      </c>
      <c r="X57" s="17" t="s">
        <v>4</v>
      </c>
      <c r="Y57" s="17" t="s">
        <v>4</v>
      </c>
      <c r="Z57" s="17" t="s">
        <v>4</v>
      </c>
      <c r="AA57" s="17" t="s">
        <v>4</v>
      </c>
      <c r="AB57" s="17" t="s">
        <v>4</v>
      </c>
      <c r="AC57" s="17" t="s">
        <v>4</v>
      </c>
    </row>
    <row r="58" spans="1:29" ht="30" customHeight="1" x14ac:dyDescent="0.25">
      <c r="A58" s="18"/>
      <c r="B58" s="21"/>
      <c r="C58" s="18"/>
      <c r="D58" s="18"/>
      <c r="E58" s="21"/>
      <c r="F58" s="27"/>
      <c r="G58" s="27"/>
      <c r="H58" s="27"/>
      <c r="I58" s="10" t="s">
        <v>20</v>
      </c>
      <c r="J58" s="3">
        <f t="shared" si="23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21"/>
      <c r="T58" s="21"/>
      <c r="U58" s="18"/>
      <c r="V58" s="18"/>
      <c r="W58" s="18"/>
      <c r="X58" s="18"/>
      <c r="Y58" s="18"/>
      <c r="Z58" s="18"/>
      <c r="AA58" s="18"/>
      <c r="AB58" s="18"/>
      <c r="AC58" s="18"/>
    </row>
    <row r="59" spans="1:29" ht="30" customHeight="1" x14ac:dyDescent="0.25">
      <c r="A59" s="18"/>
      <c r="B59" s="21"/>
      <c r="C59" s="18"/>
      <c r="D59" s="18"/>
      <c r="E59" s="21"/>
      <c r="F59" s="27"/>
      <c r="G59" s="27"/>
      <c r="H59" s="27"/>
      <c r="I59" s="10" t="s">
        <v>8</v>
      </c>
      <c r="J59" s="3">
        <f t="shared" si="23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21"/>
      <c r="T59" s="21"/>
      <c r="U59" s="18"/>
      <c r="V59" s="18"/>
      <c r="W59" s="18"/>
      <c r="X59" s="18"/>
      <c r="Y59" s="18"/>
      <c r="Z59" s="18"/>
      <c r="AA59" s="18"/>
      <c r="AB59" s="18"/>
      <c r="AC59" s="18"/>
    </row>
    <row r="60" spans="1:29" ht="30" customHeight="1" x14ac:dyDescent="0.25">
      <c r="A60" s="19"/>
      <c r="B60" s="22"/>
      <c r="C60" s="19"/>
      <c r="D60" s="19"/>
      <c r="E60" s="22"/>
      <c r="F60" s="31"/>
      <c r="G60" s="31"/>
      <c r="H60" s="31"/>
      <c r="I60" s="10" t="s">
        <v>9</v>
      </c>
      <c r="J60" s="3">
        <f t="shared" si="23"/>
        <v>340000</v>
      </c>
      <c r="K60" s="3">
        <v>0</v>
      </c>
      <c r="L60" s="3">
        <v>0</v>
      </c>
      <c r="M60" s="3">
        <v>160000</v>
      </c>
      <c r="N60" s="3">
        <v>180000</v>
      </c>
      <c r="O60" s="3">
        <v>0</v>
      </c>
      <c r="P60" s="3">
        <v>0</v>
      </c>
      <c r="Q60" s="3">
        <v>0</v>
      </c>
      <c r="R60" s="3">
        <v>0</v>
      </c>
      <c r="S60" s="22"/>
      <c r="T60" s="22"/>
      <c r="U60" s="19"/>
      <c r="V60" s="19"/>
      <c r="W60" s="19"/>
      <c r="X60" s="19"/>
      <c r="Y60" s="19"/>
      <c r="Z60" s="19"/>
      <c r="AA60" s="19"/>
      <c r="AB60" s="19"/>
      <c r="AC60" s="19"/>
    </row>
    <row r="61" spans="1:29" ht="20.25" customHeight="1" x14ac:dyDescent="0.25">
      <c r="A61" s="17" t="s">
        <v>78</v>
      </c>
      <c r="B61" s="20" t="s">
        <v>79</v>
      </c>
      <c r="C61" s="17">
        <v>2020</v>
      </c>
      <c r="D61" s="17">
        <v>2025</v>
      </c>
      <c r="E61" s="20" t="s">
        <v>13</v>
      </c>
      <c r="F61" s="26">
        <v>10</v>
      </c>
      <c r="G61" s="26" t="s">
        <v>62</v>
      </c>
      <c r="H61" s="26" t="s">
        <v>4</v>
      </c>
      <c r="I61" s="10" t="s">
        <v>3</v>
      </c>
      <c r="J61" s="3">
        <f t="shared" si="23"/>
        <v>468000</v>
      </c>
      <c r="K61" s="3">
        <f>K62+K63+K64</f>
        <v>0</v>
      </c>
      <c r="L61" s="3">
        <f t="shared" ref="L61:R61" si="28">L62+L63+L64</f>
        <v>0</v>
      </c>
      <c r="M61" s="3">
        <f t="shared" si="28"/>
        <v>243000</v>
      </c>
      <c r="N61" s="3">
        <f t="shared" si="28"/>
        <v>225000</v>
      </c>
      <c r="O61" s="3">
        <f t="shared" si="28"/>
        <v>0</v>
      </c>
      <c r="P61" s="3">
        <f t="shared" si="28"/>
        <v>0</v>
      </c>
      <c r="Q61" s="3">
        <f t="shared" si="28"/>
        <v>0</v>
      </c>
      <c r="R61" s="3">
        <f t="shared" si="28"/>
        <v>0</v>
      </c>
      <c r="S61" s="20"/>
      <c r="T61" s="20" t="s">
        <v>75</v>
      </c>
      <c r="U61" s="17" t="s">
        <v>4</v>
      </c>
      <c r="V61" s="17" t="s">
        <v>4</v>
      </c>
      <c r="W61" s="17" t="s">
        <v>4</v>
      </c>
      <c r="X61" s="17" t="s">
        <v>4</v>
      </c>
      <c r="Y61" s="17" t="s">
        <v>4</v>
      </c>
      <c r="Z61" s="17" t="s">
        <v>4</v>
      </c>
      <c r="AA61" s="17" t="s">
        <v>4</v>
      </c>
      <c r="AB61" s="17" t="s">
        <v>4</v>
      </c>
      <c r="AC61" s="17" t="s">
        <v>4</v>
      </c>
    </row>
    <row r="62" spans="1:29" ht="30" customHeight="1" x14ac:dyDescent="0.25">
      <c r="A62" s="18"/>
      <c r="B62" s="21"/>
      <c r="C62" s="18"/>
      <c r="D62" s="18"/>
      <c r="E62" s="21"/>
      <c r="F62" s="27"/>
      <c r="G62" s="27"/>
      <c r="H62" s="27"/>
      <c r="I62" s="10" t="s">
        <v>20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21"/>
      <c r="T62" s="21"/>
      <c r="U62" s="18"/>
      <c r="V62" s="18"/>
      <c r="W62" s="18"/>
      <c r="X62" s="18"/>
      <c r="Y62" s="18"/>
      <c r="Z62" s="18"/>
      <c r="AA62" s="18"/>
      <c r="AB62" s="18"/>
      <c r="AC62" s="18"/>
    </row>
    <row r="63" spans="1:29" ht="30" customHeight="1" x14ac:dyDescent="0.25">
      <c r="A63" s="18"/>
      <c r="B63" s="21"/>
      <c r="C63" s="18"/>
      <c r="D63" s="18"/>
      <c r="E63" s="21"/>
      <c r="F63" s="27"/>
      <c r="G63" s="27"/>
      <c r="H63" s="27"/>
      <c r="I63" s="10" t="s">
        <v>8</v>
      </c>
      <c r="J63" s="3">
        <f t="shared" si="23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21"/>
      <c r="T63" s="21"/>
      <c r="U63" s="18"/>
      <c r="V63" s="18"/>
      <c r="W63" s="18"/>
      <c r="X63" s="18"/>
      <c r="Y63" s="18"/>
      <c r="Z63" s="18"/>
      <c r="AA63" s="18"/>
      <c r="AB63" s="18"/>
      <c r="AC63" s="18"/>
    </row>
    <row r="64" spans="1:29" ht="30" customHeight="1" x14ac:dyDescent="0.25">
      <c r="A64" s="19"/>
      <c r="B64" s="22"/>
      <c r="C64" s="19"/>
      <c r="D64" s="19"/>
      <c r="E64" s="22"/>
      <c r="F64" s="31"/>
      <c r="G64" s="31"/>
      <c r="H64" s="31"/>
      <c r="I64" s="10" t="s">
        <v>9</v>
      </c>
      <c r="J64" s="3">
        <f t="shared" si="23"/>
        <v>468000</v>
      </c>
      <c r="K64" s="3">
        <v>0</v>
      </c>
      <c r="L64" s="3">
        <v>0</v>
      </c>
      <c r="M64" s="3">
        <v>243000</v>
      </c>
      <c r="N64" s="3">
        <v>225000</v>
      </c>
      <c r="O64" s="3">
        <v>0</v>
      </c>
      <c r="P64" s="3">
        <v>0</v>
      </c>
      <c r="Q64" s="3">
        <v>0</v>
      </c>
      <c r="R64" s="3">
        <v>0</v>
      </c>
      <c r="S64" s="22"/>
      <c r="T64" s="22"/>
      <c r="U64" s="19"/>
      <c r="V64" s="19"/>
      <c r="W64" s="19"/>
      <c r="X64" s="19"/>
      <c r="Y64" s="19"/>
      <c r="Z64" s="19"/>
      <c r="AA64" s="19"/>
      <c r="AB64" s="19"/>
      <c r="AC64" s="19"/>
    </row>
    <row r="65" spans="1:29" ht="20.25" customHeight="1" x14ac:dyDescent="0.25">
      <c r="A65" s="17" t="s">
        <v>98</v>
      </c>
      <c r="B65" s="20" t="s">
        <v>99</v>
      </c>
      <c r="C65" s="17">
        <v>2020</v>
      </c>
      <c r="D65" s="17">
        <v>2025</v>
      </c>
      <c r="E65" s="20" t="s">
        <v>24</v>
      </c>
      <c r="F65" s="26" t="s">
        <v>62</v>
      </c>
      <c r="G65" s="26" t="s">
        <v>64</v>
      </c>
      <c r="H65" s="26" t="s">
        <v>4</v>
      </c>
      <c r="I65" s="10" t="s">
        <v>3</v>
      </c>
      <c r="J65" s="3">
        <f t="shared" si="2"/>
        <v>397634.08999999997</v>
      </c>
      <c r="K65" s="3">
        <f>K66+K67+K68</f>
        <v>0</v>
      </c>
      <c r="L65" s="3">
        <f t="shared" ref="L65:R65" si="29">L66+L67+L68</f>
        <v>0</v>
      </c>
      <c r="M65" s="3">
        <f t="shared" si="29"/>
        <v>0</v>
      </c>
      <c r="N65" s="3">
        <f t="shared" si="29"/>
        <v>397634.08999999997</v>
      </c>
      <c r="O65" s="3">
        <f t="shared" si="29"/>
        <v>0</v>
      </c>
      <c r="P65" s="3">
        <f t="shared" ref="P65:Q65" si="30">P66+P67+P68</f>
        <v>0</v>
      </c>
      <c r="Q65" s="3">
        <f t="shared" si="30"/>
        <v>0</v>
      </c>
      <c r="R65" s="3">
        <f t="shared" si="29"/>
        <v>0</v>
      </c>
      <c r="S65" s="20"/>
      <c r="T65" s="20" t="s">
        <v>75</v>
      </c>
      <c r="U65" s="17" t="s">
        <v>4</v>
      </c>
      <c r="V65" s="17" t="s">
        <v>4</v>
      </c>
      <c r="W65" s="17" t="s">
        <v>4</v>
      </c>
      <c r="X65" s="17" t="s">
        <v>4</v>
      </c>
      <c r="Y65" s="17" t="s">
        <v>4</v>
      </c>
      <c r="Z65" s="17" t="s">
        <v>4</v>
      </c>
      <c r="AA65" s="17" t="s">
        <v>4</v>
      </c>
      <c r="AB65" s="17" t="s">
        <v>4</v>
      </c>
      <c r="AC65" s="17" t="s">
        <v>4</v>
      </c>
    </row>
    <row r="66" spans="1:29" ht="30" customHeight="1" x14ac:dyDescent="0.25">
      <c r="A66" s="18"/>
      <c r="B66" s="21"/>
      <c r="C66" s="18"/>
      <c r="D66" s="18"/>
      <c r="E66" s="21"/>
      <c r="F66" s="27"/>
      <c r="G66" s="27"/>
      <c r="H66" s="27"/>
      <c r="I66" s="10" t="s">
        <v>20</v>
      </c>
      <c r="J66" s="3">
        <f t="shared" si="2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1"/>
      <c r="T66" s="21"/>
      <c r="U66" s="18"/>
      <c r="V66" s="18"/>
      <c r="W66" s="18"/>
      <c r="X66" s="18"/>
      <c r="Y66" s="18"/>
      <c r="Z66" s="18"/>
      <c r="AA66" s="18"/>
      <c r="AB66" s="18"/>
      <c r="AC66" s="18"/>
    </row>
    <row r="67" spans="1:29" ht="30" customHeight="1" x14ac:dyDescent="0.25">
      <c r="A67" s="18"/>
      <c r="B67" s="21"/>
      <c r="C67" s="18"/>
      <c r="D67" s="18"/>
      <c r="E67" s="21"/>
      <c r="F67" s="27"/>
      <c r="G67" s="27"/>
      <c r="H67" s="27"/>
      <c r="I67" s="10" t="s">
        <v>8</v>
      </c>
      <c r="J67" s="3">
        <f t="shared" si="2"/>
        <v>393617.99</v>
      </c>
      <c r="K67" s="3">
        <v>0</v>
      </c>
      <c r="L67" s="3">
        <v>0</v>
      </c>
      <c r="M67" s="3">
        <v>0</v>
      </c>
      <c r="N67" s="3">
        <v>393617.99</v>
      </c>
      <c r="O67" s="3">
        <v>0</v>
      </c>
      <c r="P67" s="3">
        <v>0</v>
      </c>
      <c r="Q67" s="3">
        <v>0</v>
      </c>
      <c r="R67" s="3">
        <v>0</v>
      </c>
      <c r="S67" s="21"/>
      <c r="T67" s="21"/>
      <c r="U67" s="18"/>
      <c r="V67" s="18"/>
      <c r="W67" s="18"/>
      <c r="X67" s="18"/>
      <c r="Y67" s="18"/>
      <c r="Z67" s="18"/>
      <c r="AA67" s="18"/>
      <c r="AB67" s="18"/>
      <c r="AC67" s="18"/>
    </row>
    <row r="68" spans="1:29" ht="30" customHeight="1" x14ac:dyDescent="0.25">
      <c r="A68" s="19"/>
      <c r="B68" s="22"/>
      <c r="C68" s="19"/>
      <c r="D68" s="19"/>
      <c r="E68" s="22"/>
      <c r="F68" s="31"/>
      <c r="G68" s="31"/>
      <c r="H68" s="31"/>
      <c r="I68" s="10" t="s">
        <v>9</v>
      </c>
      <c r="J68" s="3">
        <f t="shared" si="2"/>
        <v>4016.1</v>
      </c>
      <c r="K68" s="3">
        <v>0</v>
      </c>
      <c r="L68" s="3">
        <v>0</v>
      </c>
      <c r="M68" s="3">
        <v>0</v>
      </c>
      <c r="N68" s="3">
        <v>4016.1</v>
      </c>
      <c r="O68" s="3">
        <v>0</v>
      </c>
      <c r="P68" s="3">
        <v>0</v>
      </c>
      <c r="Q68" s="3">
        <v>0</v>
      </c>
      <c r="R68" s="3">
        <v>0</v>
      </c>
      <c r="S68" s="22"/>
      <c r="T68" s="22"/>
      <c r="U68" s="19"/>
      <c r="V68" s="19"/>
      <c r="W68" s="19"/>
      <c r="X68" s="19"/>
      <c r="Y68" s="19"/>
      <c r="Z68" s="19"/>
      <c r="AA68" s="19"/>
      <c r="AB68" s="19"/>
      <c r="AC68" s="19"/>
    </row>
    <row r="69" spans="1:29" ht="18.75" customHeight="1" x14ac:dyDescent="0.25">
      <c r="A69" s="28" t="s">
        <v>53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30"/>
    </row>
    <row r="70" spans="1:29" ht="17.25" customHeight="1" x14ac:dyDescent="0.25">
      <c r="A70" s="23" t="s">
        <v>10</v>
      </c>
      <c r="B70" s="20" t="s">
        <v>58</v>
      </c>
      <c r="C70" s="17">
        <v>2020</v>
      </c>
      <c r="D70" s="17">
        <v>2025</v>
      </c>
      <c r="E70" s="20" t="s">
        <v>4</v>
      </c>
      <c r="F70" s="26" t="s">
        <v>4</v>
      </c>
      <c r="G70" s="26" t="s">
        <v>4</v>
      </c>
      <c r="H70" s="26" t="s">
        <v>4</v>
      </c>
      <c r="I70" s="9" t="s">
        <v>3</v>
      </c>
      <c r="J70" s="3">
        <f>SUM(K70:R70)</f>
        <v>33628596.259999998</v>
      </c>
      <c r="K70" s="3">
        <f>K71+K72+K73</f>
        <v>6491034.6299999999</v>
      </c>
      <c r="L70" s="3">
        <f t="shared" ref="L70" si="31">L71+L72+L73</f>
        <v>6790898</v>
      </c>
      <c r="M70" s="3">
        <f>M71+M72+M73</f>
        <v>10152371.76</v>
      </c>
      <c r="N70" s="3">
        <f t="shared" ref="N70:R70" si="32">N71+N72+N73</f>
        <v>10194291.869999999</v>
      </c>
      <c r="O70" s="3">
        <f t="shared" si="32"/>
        <v>0</v>
      </c>
      <c r="P70" s="3">
        <f t="shared" ref="P70:Q70" si="33">P71+P72+P73</f>
        <v>0</v>
      </c>
      <c r="Q70" s="3">
        <f t="shared" si="33"/>
        <v>0</v>
      </c>
      <c r="R70" s="3">
        <f t="shared" si="32"/>
        <v>0</v>
      </c>
      <c r="S70" s="20" t="s">
        <v>4</v>
      </c>
      <c r="T70" s="20" t="s">
        <v>4</v>
      </c>
      <c r="U70" s="17" t="s">
        <v>4</v>
      </c>
      <c r="V70" s="17" t="s">
        <v>4</v>
      </c>
      <c r="W70" s="17" t="s">
        <v>4</v>
      </c>
      <c r="X70" s="17" t="s">
        <v>4</v>
      </c>
      <c r="Y70" s="17" t="s">
        <v>4</v>
      </c>
      <c r="Z70" s="17" t="s">
        <v>4</v>
      </c>
      <c r="AA70" s="17" t="s">
        <v>4</v>
      </c>
      <c r="AB70" s="17" t="s">
        <v>4</v>
      </c>
      <c r="AC70" s="17" t="s">
        <v>4</v>
      </c>
    </row>
    <row r="71" spans="1:29" ht="34.5" customHeight="1" x14ac:dyDescent="0.25">
      <c r="A71" s="24"/>
      <c r="B71" s="21"/>
      <c r="C71" s="18"/>
      <c r="D71" s="18"/>
      <c r="E71" s="21"/>
      <c r="F71" s="27"/>
      <c r="G71" s="27"/>
      <c r="H71" s="27"/>
      <c r="I71" s="10" t="s">
        <v>20</v>
      </c>
      <c r="J71" s="3">
        <f>SUM(K71:R71)</f>
        <v>0</v>
      </c>
      <c r="K71" s="3">
        <f>K75+K79</f>
        <v>0</v>
      </c>
      <c r="L71" s="3">
        <f t="shared" ref="L71:R71" si="34">L75+L79</f>
        <v>0</v>
      </c>
      <c r="M71" s="3">
        <f t="shared" si="34"/>
        <v>0</v>
      </c>
      <c r="N71" s="3">
        <f t="shared" si="34"/>
        <v>0</v>
      </c>
      <c r="O71" s="3">
        <f t="shared" si="34"/>
        <v>0</v>
      </c>
      <c r="P71" s="3">
        <f t="shared" ref="P71:Q71" si="35">P75+P79</f>
        <v>0</v>
      </c>
      <c r="Q71" s="3">
        <f t="shared" si="35"/>
        <v>0</v>
      </c>
      <c r="R71" s="3">
        <f t="shared" si="34"/>
        <v>0</v>
      </c>
      <c r="S71" s="21"/>
      <c r="T71" s="21"/>
      <c r="U71" s="18"/>
      <c r="V71" s="18"/>
      <c r="W71" s="18"/>
      <c r="X71" s="18"/>
      <c r="Y71" s="18"/>
      <c r="Z71" s="18"/>
      <c r="AA71" s="18"/>
      <c r="AB71" s="18"/>
      <c r="AC71" s="18"/>
    </row>
    <row r="72" spans="1:29" ht="30" x14ac:dyDescent="0.25">
      <c r="A72" s="24"/>
      <c r="B72" s="21"/>
      <c r="C72" s="18"/>
      <c r="D72" s="18"/>
      <c r="E72" s="21"/>
      <c r="F72" s="27"/>
      <c r="G72" s="27"/>
      <c r="H72" s="27"/>
      <c r="I72" s="10" t="s">
        <v>8</v>
      </c>
      <c r="J72" s="3">
        <f t="shared" ref="J72:J81" si="36">SUM(K72:R72)</f>
        <v>278710.09000000003</v>
      </c>
      <c r="K72" s="3">
        <f>K76+K80</f>
        <v>0</v>
      </c>
      <c r="L72" s="3">
        <f t="shared" ref="L72" si="37">L76+L80</f>
        <v>0</v>
      </c>
      <c r="M72" s="3">
        <f>M76+M80</f>
        <v>278710.09000000003</v>
      </c>
      <c r="N72" s="3">
        <f t="shared" ref="N72:R72" si="38">N76+N80</f>
        <v>0</v>
      </c>
      <c r="O72" s="3">
        <f t="shared" si="38"/>
        <v>0</v>
      </c>
      <c r="P72" s="3">
        <f t="shared" ref="P72:Q72" si="39">P76+P80</f>
        <v>0</v>
      </c>
      <c r="Q72" s="3">
        <f t="shared" si="39"/>
        <v>0</v>
      </c>
      <c r="R72" s="3">
        <f t="shared" si="38"/>
        <v>0</v>
      </c>
      <c r="S72" s="21"/>
      <c r="T72" s="21"/>
      <c r="U72" s="18"/>
      <c r="V72" s="18"/>
      <c r="W72" s="18"/>
      <c r="X72" s="18"/>
      <c r="Y72" s="18"/>
      <c r="Z72" s="18"/>
      <c r="AA72" s="18"/>
      <c r="AB72" s="18"/>
      <c r="AC72" s="18"/>
    </row>
    <row r="73" spans="1:29" ht="35.25" customHeight="1" x14ac:dyDescent="0.25">
      <c r="A73" s="24"/>
      <c r="B73" s="21"/>
      <c r="C73" s="18"/>
      <c r="D73" s="18"/>
      <c r="E73" s="21"/>
      <c r="F73" s="27"/>
      <c r="G73" s="27"/>
      <c r="H73" s="27"/>
      <c r="I73" s="11" t="s">
        <v>9</v>
      </c>
      <c r="J73" s="4">
        <f t="shared" si="36"/>
        <v>33349886.169999994</v>
      </c>
      <c r="K73" s="4">
        <f>K77+K81</f>
        <v>6491034.6299999999</v>
      </c>
      <c r="L73" s="4">
        <f t="shared" ref="L73:R73" si="40">L77+L81</f>
        <v>6790898</v>
      </c>
      <c r="M73" s="3">
        <f t="shared" si="40"/>
        <v>9873661.6699999999</v>
      </c>
      <c r="N73" s="4">
        <f t="shared" si="40"/>
        <v>10194291.869999999</v>
      </c>
      <c r="O73" s="4">
        <f t="shared" si="40"/>
        <v>0</v>
      </c>
      <c r="P73" s="4">
        <f t="shared" ref="P73:Q73" si="41">P77+P81</f>
        <v>0</v>
      </c>
      <c r="Q73" s="4">
        <f t="shared" si="41"/>
        <v>0</v>
      </c>
      <c r="R73" s="4">
        <f t="shared" si="40"/>
        <v>0</v>
      </c>
      <c r="S73" s="21"/>
      <c r="T73" s="21"/>
      <c r="U73" s="18"/>
      <c r="V73" s="18"/>
      <c r="W73" s="18"/>
      <c r="X73" s="18"/>
      <c r="Y73" s="18"/>
      <c r="Z73" s="18"/>
      <c r="AA73" s="18"/>
      <c r="AB73" s="18"/>
      <c r="AC73" s="18"/>
    </row>
    <row r="74" spans="1:29" ht="16.5" customHeight="1" x14ac:dyDescent="0.25">
      <c r="A74" s="23" t="s">
        <v>47</v>
      </c>
      <c r="B74" s="20" t="s">
        <v>48</v>
      </c>
      <c r="C74" s="17">
        <v>2020</v>
      </c>
      <c r="D74" s="17">
        <v>2025</v>
      </c>
      <c r="E74" s="20" t="s">
        <v>13</v>
      </c>
      <c r="F74" s="26" t="s">
        <v>63</v>
      </c>
      <c r="G74" s="26" t="s">
        <v>63</v>
      </c>
      <c r="H74" s="26" t="s">
        <v>4</v>
      </c>
      <c r="I74" s="10" t="s">
        <v>3</v>
      </c>
      <c r="J74" s="4">
        <f t="shared" si="36"/>
        <v>32801425</v>
      </c>
      <c r="K74" s="4">
        <f>K75+K76+K77</f>
        <v>6144644.3799999999</v>
      </c>
      <c r="L74" s="4">
        <f t="shared" ref="L74:R74" si="42">L75+L76+L77</f>
        <v>6790898</v>
      </c>
      <c r="M74" s="4">
        <f t="shared" si="42"/>
        <v>9671590.75</v>
      </c>
      <c r="N74" s="4">
        <f t="shared" si="42"/>
        <v>10194291.869999999</v>
      </c>
      <c r="O74" s="4">
        <f t="shared" si="42"/>
        <v>0</v>
      </c>
      <c r="P74" s="4">
        <f t="shared" ref="P74:Q74" si="43">P75+P76+P77</f>
        <v>0</v>
      </c>
      <c r="Q74" s="4">
        <f t="shared" si="43"/>
        <v>0</v>
      </c>
      <c r="R74" s="4">
        <f t="shared" si="42"/>
        <v>0</v>
      </c>
      <c r="S74" s="20" t="s">
        <v>4</v>
      </c>
      <c r="T74" s="20" t="s">
        <v>4</v>
      </c>
      <c r="U74" s="17" t="s">
        <v>4</v>
      </c>
      <c r="V74" s="17" t="s">
        <v>4</v>
      </c>
      <c r="W74" s="17" t="s">
        <v>4</v>
      </c>
      <c r="X74" s="17" t="s">
        <v>4</v>
      </c>
      <c r="Y74" s="17" t="s">
        <v>4</v>
      </c>
      <c r="Z74" s="17" t="s">
        <v>4</v>
      </c>
      <c r="AA74" s="17" t="s">
        <v>4</v>
      </c>
      <c r="AB74" s="17" t="s">
        <v>4</v>
      </c>
      <c r="AC74" s="17" t="s">
        <v>4</v>
      </c>
    </row>
    <row r="75" spans="1:29" ht="27.75" customHeight="1" x14ac:dyDescent="0.25">
      <c r="A75" s="24"/>
      <c r="B75" s="21"/>
      <c r="C75" s="18"/>
      <c r="D75" s="18"/>
      <c r="E75" s="21"/>
      <c r="F75" s="27"/>
      <c r="G75" s="27"/>
      <c r="H75" s="27"/>
      <c r="I75" s="10" t="s">
        <v>20</v>
      </c>
      <c r="J75" s="4">
        <f t="shared" si="36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21"/>
      <c r="T75" s="21"/>
      <c r="U75" s="18"/>
      <c r="V75" s="18"/>
      <c r="W75" s="18"/>
      <c r="X75" s="18"/>
      <c r="Y75" s="18"/>
      <c r="Z75" s="18"/>
      <c r="AA75" s="18"/>
      <c r="AB75" s="18"/>
      <c r="AC75" s="18"/>
    </row>
    <row r="76" spans="1:29" ht="27.75" customHeight="1" x14ac:dyDescent="0.25">
      <c r="A76" s="24"/>
      <c r="B76" s="21"/>
      <c r="C76" s="18"/>
      <c r="D76" s="18"/>
      <c r="E76" s="21"/>
      <c r="F76" s="27"/>
      <c r="G76" s="27"/>
      <c r="H76" s="27"/>
      <c r="I76" s="10" t="s">
        <v>8</v>
      </c>
      <c r="J76" s="4">
        <f t="shared" si="36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21"/>
      <c r="T76" s="21"/>
      <c r="U76" s="18"/>
      <c r="V76" s="18"/>
      <c r="W76" s="18"/>
      <c r="X76" s="18"/>
      <c r="Y76" s="18"/>
      <c r="Z76" s="18"/>
      <c r="AA76" s="18"/>
      <c r="AB76" s="18"/>
      <c r="AC76" s="18"/>
    </row>
    <row r="77" spans="1:29" ht="27.75" customHeight="1" x14ac:dyDescent="0.25">
      <c r="A77" s="25"/>
      <c r="B77" s="22"/>
      <c r="C77" s="19"/>
      <c r="D77" s="19"/>
      <c r="E77" s="22"/>
      <c r="F77" s="27"/>
      <c r="G77" s="27"/>
      <c r="H77" s="27"/>
      <c r="I77" s="10" t="s">
        <v>9</v>
      </c>
      <c r="J77" s="4">
        <f t="shared" si="36"/>
        <v>32801425</v>
      </c>
      <c r="K77" s="4">
        <v>6144644.3799999999</v>
      </c>
      <c r="L77" s="4">
        <v>6790898</v>
      </c>
      <c r="M77" s="4">
        <v>9671590.75</v>
      </c>
      <c r="N77" s="4">
        <v>10194291.869999999</v>
      </c>
      <c r="O77" s="4">
        <v>0</v>
      </c>
      <c r="P77" s="4">
        <v>0</v>
      </c>
      <c r="Q77" s="4">
        <v>0</v>
      </c>
      <c r="R77" s="4">
        <v>0</v>
      </c>
      <c r="S77" s="22"/>
      <c r="T77" s="22"/>
      <c r="U77" s="19"/>
      <c r="V77" s="19"/>
      <c r="W77" s="19"/>
      <c r="X77" s="19"/>
      <c r="Y77" s="19"/>
      <c r="Z77" s="19"/>
      <c r="AA77" s="19"/>
      <c r="AB77" s="19"/>
      <c r="AC77" s="19"/>
    </row>
    <row r="78" spans="1:29" ht="18.75" customHeight="1" x14ac:dyDescent="0.25">
      <c r="A78" s="23" t="s">
        <v>49</v>
      </c>
      <c r="B78" s="20" t="s">
        <v>50</v>
      </c>
      <c r="C78" s="17">
        <v>2020</v>
      </c>
      <c r="D78" s="17">
        <v>2025</v>
      </c>
      <c r="E78" s="20" t="s">
        <v>13</v>
      </c>
      <c r="F78" s="26" t="s">
        <v>4</v>
      </c>
      <c r="G78" s="26" t="s">
        <v>4</v>
      </c>
      <c r="H78" s="26" t="s">
        <v>4</v>
      </c>
      <c r="I78" s="10" t="s">
        <v>3</v>
      </c>
      <c r="J78" s="4">
        <f t="shared" si="36"/>
        <v>827171.26</v>
      </c>
      <c r="K78" s="4">
        <f>K79+K80+K81</f>
        <v>346390.25</v>
      </c>
      <c r="L78" s="4">
        <f t="shared" ref="L78:R78" si="44">L79+L80+L81</f>
        <v>0</v>
      </c>
      <c r="M78" s="4">
        <f t="shared" si="44"/>
        <v>480781.01</v>
      </c>
      <c r="N78" s="4">
        <f t="shared" si="44"/>
        <v>0</v>
      </c>
      <c r="O78" s="4">
        <f t="shared" si="44"/>
        <v>0</v>
      </c>
      <c r="P78" s="4">
        <f t="shared" ref="P78:Q78" si="45">P79+P80+P81</f>
        <v>0</v>
      </c>
      <c r="Q78" s="4">
        <f t="shared" si="45"/>
        <v>0</v>
      </c>
      <c r="R78" s="4">
        <f t="shared" si="44"/>
        <v>0</v>
      </c>
      <c r="S78" s="20" t="s">
        <v>61</v>
      </c>
      <c r="T78" s="20" t="s">
        <v>54</v>
      </c>
      <c r="U78" s="17" t="s">
        <v>4</v>
      </c>
      <c r="V78" s="17">
        <v>32</v>
      </c>
      <c r="W78" s="17">
        <v>34</v>
      </c>
      <c r="X78" s="17">
        <v>36</v>
      </c>
      <c r="Y78" s="17">
        <v>38</v>
      </c>
      <c r="Z78" s="17">
        <v>40</v>
      </c>
      <c r="AA78" s="17">
        <v>42</v>
      </c>
      <c r="AB78" s="17">
        <v>42</v>
      </c>
      <c r="AC78" s="17">
        <v>42</v>
      </c>
    </row>
    <row r="79" spans="1:29" ht="27.75" customHeight="1" x14ac:dyDescent="0.25">
      <c r="A79" s="24"/>
      <c r="B79" s="21"/>
      <c r="C79" s="18"/>
      <c r="D79" s="18"/>
      <c r="E79" s="21"/>
      <c r="F79" s="27"/>
      <c r="G79" s="27"/>
      <c r="H79" s="27"/>
      <c r="I79" s="10" t="s">
        <v>20</v>
      </c>
      <c r="J79" s="4">
        <f t="shared" si="36"/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21"/>
      <c r="T79" s="21"/>
      <c r="U79" s="18"/>
      <c r="V79" s="18"/>
      <c r="W79" s="18"/>
      <c r="X79" s="18"/>
      <c r="Y79" s="18"/>
      <c r="Z79" s="18"/>
      <c r="AA79" s="18"/>
      <c r="AB79" s="18"/>
      <c r="AC79" s="18"/>
    </row>
    <row r="80" spans="1:29" ht="27.75" customHeight="1" x14ac:dyDescent="0.25">
      <c r="A80" s="24"/>
      <c r="B80" s="21"/>
      <c r="C80" s="18"/>
      <c r="D80" s="18"/>
      <c r="E80" s="21"/>
      <c r="F80" s="27"/>
      <c r="G80" s="27"/>
      <c r="H80" s="27"/>
      <c r="I80" s="10" t="s">
        <v>8</v>
      </c>
      <c r="J80" s="4">
        <f t="shared" si="36"/>
        <v>278710.09000000003</v>
      </c>
      <c r="K80" s="4">
        <v>0</v>
      </c>
      <c r="L80" s="4">
        <v>0</v>
      </c>
      <c r="M80" s="4">
        <v>278710.09000000003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21"/>
      <c r="T80" s="21"/>
      <c r="U80" s="18"/>
      <c r="V80" s="18"/>
      <c r="W80" s="18"/>
      <c r="X80" s="18"/>
      <c r="Y80" s="18"/>
      <c r="Z80" s="18"/>
      <c r="AA80" s="18"/>
      <c r="AB80" s="18"/>
      <c r="AC80" s="18"/>
    </row>
    <row r="81" spans="1:29" ht="27.75" customHeight="1" x14ac:dyDescent="0.25">
      <c r="A81" s="25"/>
      <c r="B81" s="22"/>
      <c r="C81" s="19"/>
      <c r="D81" s="19"/>
      <c r="E81" s="22"/>
      <c r="F81" s="27"/>
      <c r="G81" s="27"/>
      <c r="H81" s="27"/>
      <c r="I81" s="10" t="s">
        <v>9</v>
      </c>
      <c r="J81" s="4">
        <f t="shared" si="36"/>
        <v>548461.17000000004</v>
      </c>
      <c r="K81" s="4">
        <v>346390.25</v>
      </c>
      <c r="L81" s="4">
        <v>0</v>
      </c>
      <c r="M81" s="4">
        <v>202070.92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22"/>
      <c r="T81" s="22"/>
      <c r="U81" s="19"/>
      <c r="V81" s="19"/>
      <c r="W81" s="19"/>
      <c r="X81" s="19"/>
      <c r="Y81" s="19"/>
      <c r="Z81" s="19"/>
      <c r="AA81" s="19"/>
      <c r="AB81" s="19"/>
      <c r="AC81" s="19"/>
    </row>
    <row r="82" spans="1:29" ht="18.75" customHeight="1" x14ac:dyDescent="0.25">
      <c r="A82" s="28" t="s">
        <v>81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30"/>
    </row>
    <row r="83" spans="1:29" ht="17.25" customHeight="1" x14ac:dyDescent="0.25">
      <c r="A83" s="23" t="s">
        <v>82</v>
      </c>
      <c r="B83" s="20" t="s">
        <v>86</v>
      </c>
      <c r="C83" s="17">
        <v>2020</v>
      </c>
      <c r="D83" s="17">
        <v>2025</v>
      </c>
      <c r="E83" s="20" t="s">
        <v>4</v>
      </c>
      <c r="F83" s="26" t="s">
        <v>4</v>
      </c>
      <c r="G83" s="26" t="s">
        <v>4</v>
      </c>
      <c r="H83" s="26" t="s">
        <v>4</v>
      </c>
      <c r="I83" s="9" t="s">
        <v>3</v>
      </c>
      <c r="J83" s="3">
        <f>SUM(K83:R83)</f>
        <v>700916486.09000003</v>
      </c>
      <c r="K83" s="3">
        <f>K84+K85+K86+K87</f>
        <v>0</v>
      </c>
      <c r="L83" s="3">
        <f t="shared" ref="L83:R83" si="46">L84+L85+L86+L87</f>
        <v>0</v>
      </c>
      <c r="M83" s="3">
        <f t="shared" si="46"/>
        <v>0</v>
      </c>
      <c r="N83" s="3">
        <f>N84+N85+N86+N87</f>
        <v>0</v>
      </c>
      <c r="O83" s="3">
        <f t="shared" si="46"/>
        <v>354245960.72000003</v>
      </c>
      <c r="P83" s="3">
        <f t="shared" si="46"/>
        <v>346670525.37</v>
      </c>
      <c r="Q83" s="3">
        <f t="shared" si="46"/>
        <v>0</v>
      </c>
      <c r="R83" s="3">
        <f t="shared" si="46"/>
        <v>0</v>
      </c>
      <c r="S83" s="20" t="s">
        <v>4</v>
      </c>
      <c r="T83" s="20" t="s">
        <v>4</v>
      </c>
      <c r="U83" s="17" t="s">
        <v>4</v>
      </c>
      <c r="V83" s="17" t="s">
        <v>4</v>
      </c>
      <c r="W83" s="17" t="s">
        <v>4</v>
      </c>
      <c r="X83" s="17" t="s">
        <v>4</v>
      </c>
      <c r="Y83" s="17" t="s">
        <v>4</v>
      </c>
      <c r="Z83" s="17" t="s">
        <v>4</v>
      </c>
      <c r="AA83" s="17" t="s">
        <v>4</v>
      </c>
      <c r="AB83" s="17" t="s">
        <v>4</v>
      </c>
      <c r="AC83" s="17" t="s">
        <v>4</v>
      </c>
    </row>
    <row r="84" spans="1:29" ht="34.5" customHeight="1" x14ac:dyDescent="0.25">
      <c r="A84" s="24"/>
      <c r="B84" s="21"/>
      <c r="C84" s="18"/>
      <c r="D84" s="18"/>
      <c r="E84" s="21"/>
      <c r="F84" s="27"/>
      <c r="G84" s="27"/>
      <c r="H84" s="27"/>
      <c r="I84" s="10" t="s">
        <v>20</v>
      </c>
      <c r="J84" s="3">
        <f>SUM(K84:R84)</f>
        <v>602990200</v>
      </c>
      <c r="K84" s="3">
        <f>K89+K94+K99</f>
        <v>0</v>
      </c>
      <c r="L84" s="3">
        <f t="shared" ref="L84:R84" si="47">L89+L94+L99</f>
        <v>0</v>
      </c>
      <c r="M84" s="3">
        <f t="shared" si="47"/>
        <v>0</v>
      </c>
      <c r="N84" s="3">
        <f t="shared" si="47"/>
        <v>0</v>
      </c>
      <c r="O84" s="3">
        <f t="shared" si="47"/>
        <v>303861900</v>
      </c>
      <c r="P84" s="3">
        <f t="shared" si="47"/>
        <v>299128300</v>
      </c>
      <c r="Q84" s="3">
        <f t="shared" si="47"/>
        <v>0</v>
      </c>
      <c r="R84" s="3">
        <f t="shared" si="47"/>
        <v>0</v>
      </c>
      <c r="S84" s="21"/>
      <c r="T84" s="21"/>
      <c r="U84" s="18"/>
      <c r="V84" s="18"/>
      <c r="W84" s="18"/>
      <c r="X84" s="18"/>
      <c r="Y84" s="18"/>
      <c r="Z84" s="18"/>
      <c r="AA84" s="18"/>
      <c r="AB84" s="18"/>
      <c r="AC84" s="18"/>
    </row>
    <row r="85" spans="1:29" ht="30" x14ac:dyDescent="0.25">
      <c r="A85" s="24"/>
      <c r="B85" s="21"/>
      <c r="C85" s="18"/>
      <c r="D85" s="18"/>
      <c r="E85" s="21"/>
      <c r="F85" s="27"/>
      <c r="G85" s="27"/>
      <c r="H85" s="27"/>
      <c r="I85" s="10" t="s">
        <v>8</v>
      </c>
      <c r="J85" s="3">
        <f t="shared" ref="J85:J92" si="48">SUM(K85:R85)</f>
        <v>19352558.859999999</v>
      </c>
      <c r="K85" s="3">
        <f t="shared" ref="K85:R85" si="49">K90+K95+K100</f>
        <v>0</v>
      </c>
      <c r="L85" s="3">
        <f t="shared" si="49"/>
        <v>0</v>
      </c>
      <c r="M85" s="3">
        <f t="shared" si="49"/>
        <v>0</v>
      </c>
      <c r="N85" s="3">
        <f t="shared" si="49"/>
        <v>0</v>
      </c>
      <c r="O85" s="3">
        <f t="shared" si="49"/>
        <v>9909425.1399999987</v>
      </c>
      <c r="P85" s="3">
        <f t="shared" si="49"/>
        <v>9443133.7200000007</v>
      </c>
      <c r="Q85" s="3">
        <f t="shared" si="49"/>
        <v>0</v>
      </c>
      <c r="R85" s="3">
        <f t="shared" si="49"/>
        <v>0</v>
      </c>
      <c r="S85" s="21"/>
      <c r="T85" s="21"/>
      <c r="U85" s="18"/>
      <c r="V85" s="18"/>
      <c r="W85" s="18"/>
      <c r="X85" s="18"/>
      <c r="Y85" s="18"/>
      <c r="Z85" s="18"/>
      <c r="AA85" s="18"/>
      <c r="AB85" s="18"/>
      <c r="AC85" s="18"/>
    </row>
    <row r="86" spans="1:29" ht="30" x14ac:dyDescent="0.25">
      <c r="A86" s="24"/>
      <c r="B86" s="21"/>
      <c r="C86" s="18"/>
      <c r="D86" s="18"/>
      <c r="E86" s="21"/>
      <c r="F86" s="27"/>
      <c r="G86" s="27"/>
      <c r="H86" s="27"/>
      <c r="I86" s="11" t="s">
        <v>9</v>
      </c>
      <c r="J86" s="3">
        <f t="shared" si="48"/>
        <v>7983864.4299999997</v>
      </c>
      <c r="K86" s="3">
        <f t="shared" ref="K86:R87" si="50">K91+K96+K101</f>
        <v>0</v>
      </c>
      <c r="L86" s="3">
        <f t="shared" si="50"/>
        <v>0</v>
      </c>
      <c r="M86" s="3">
        <f t="shared" si="50"/>
        <v>0</v>
      </c>
      <c r="N86" s="3">
        <f t="shared" si="50"/>
        <v>0</v>
      </c>
      <c r="O86" s="3">
        <f t="shared" si="50"/>
        <v>4551826.2299999995</v>
      </c>
      <c r="P86" s="3">
        <f t="shared" si="50"/>
        <v>3432038.2</v>
      </c>
      <c r="Q86" s="3">
        <f t="shared" si="50"/>
        <v>0</v>
      </c>
      <c r="R86" s="3">
        <f t="shared" si="50"/>
        <v>0</v>
      </c>
      <c r="S86" s="21"/>
      <c r="T86" s="21"/>
      <c r="U86" s="18"/>
      <c r="V86" s="18"/>
      <c r="W86" s="18"/>
      <c r="X86" s="18"/>
      <c r="Y86" s="18"/>
      <c r="Z86" s="18"/>
      <c r="AA86" s="18"/>
      <c r="AB86" s="18"/>
      <c r="AC86" s="18"/>
    </row>
    <row r="87" spans="1:29" ht="35.25" customHeight="1" x14ac:dyDescent="0.25">
      <c r="A87" s="24"/>
      <c r="B87" s="21"/>
      <c r="C87" s="18"/>
      <c r="D87" s="18"/>
      <c r="E87" s="21"/>
      <c r="F87" s="27"/>
      <c r="G87" s="27"/>
      <c r="H87" s="27"/>
      <c r="I87" s="11" t="s">
        <v>80</v>
      </c>
      <c r="J87" s="3">
        <f t="shared" si="48"/>
        <v>70589862.800000012</v>
      </c>
      <c r="K87" s="3">
        <f t="shared" ref="K87:O87" si="51">K92+K97+K102</f>
        <v>0</v>
      </c>
      <c r="L87" s="3">
        <f t="shared" si="51"/>
        <v>0</v>
      </c>
      <c r="M87" s="3">
        <f t="shared" si="51"/>
        <v>0</v>
      </c>
      <c r="N87" s="3">
        <f t="shared" si="51"/>
        <v>0</v>
      </c>
      <c r="O87" s="3">
        <f t="shared" si="51"/>
        <v>35922809.350000001</v>
      </c>
      <c r="P87" s="3">
        <f t="shared" si="50"/>
        <v>34667053.450000003</v>
      </c>
      <c r="Q87" s="3">
        <f t="shared" si="50"/>
        <v>0</v>
      </c>
      <c r="R87" s="3">
        <f t="shared" si="50"/>
        <v>0</v>
      </c>
      <c r="S87" s="21"/>
      <c r="T87" s="21"/>
      <c r="U87" s="18"/>
      <c r="V87" s="18"/>
      <c r="W87" s="18"/>
      <c r="X87" s="18"/>
      <c r="Y87" s="18"/>
      <c r="Z87" s="18"/>
      <c r="AA87" s="18"/>
      <c r="AB87" s="18"/>
      <c r="AC87" s="18"/>
    </row>
    <row r="88" spans="1:29" ht="16.5" customHeight="1" x14ac:dyDescent="0.25">
      <c r="A88" s="23" t="s">
        <v>83</v>
      </c>
      <c r="B88" s="20" t="s">
        <v>87</v>
      </c>
      <c r="C88" s="17">
        <v>2020</v>
      </c>
      <c r="D88" s="17">
        <v>2025</v>
      </c>
      <c r="E88" s="20" t="s">
        <v>13</v>
      </c>
      <c r="F88" s="26" t="s">
        <v>63</v>
      </c>
      <c r="G88" s="26" t="s">
        <v>94</v>
      </c>
      <c r="H88" s="26" t="s">
        <v>4</v>
      </c>
      <c r="I88" s="10" t="s">
        <v>3</v>
      </c>
      <c r="J88" s="4">
        <f t="shared" si="48"/>
        <v>50599204.890000001</v>
      </c>
      <c r="K88" s="4">
        <f>K89+K90+K91+K92</f>
        <v>0</v>
      </c>
      <c r="L88" s="4">
        <f t="shared" ref="L88:R88" si="52">L89+L90+L91+L92</f>
        <v>0</v>
      </c>
      <c r="M88" s="4">
        <f t="shared" si="52"/>
        <v>0</v>
      </c>
      <c r="N88" s="4">
        <f t="shared" si="52"/>
        <v>0</v>
      </c>
      <c r="O88" s="4">
        <f t="shared" si="52"/>
        <v>50599204.890000001</v>
      </c>
      <c r="P88" s="4">
        <f t="shared" si="52"/>
        <v>0</v>
      </c>
      <c r="Q88" s="4">
        <f t="shared" si="52"/>
        <v>0</v>
      </c>
      <c r="R88" s="4">
        <f t="shared" si="52"/>
        <v>0</v>
      </c>
      <c r="S88" s="20" t="s">
        <v>89</v>
      </c>
      <c r="T88" s="20" t="s">
        <v>91</v>
      </c>
      <c r="U88" s="17">
        <v>1</v>
      </c>
      <c r="V88" s="17" t="s">
        <v>4</v>
      </c>
      <c r="W88" s="17" t="s">
        <v>4</v>
      </c>
      <c r="X88" s="17" t="s">
        <v>4</v>
      </c>
      <c r="Y88" s="17" t="s">
        <v>4</v>
      </c>
      <c r="Z88" s="17">
        <v>1</v>
      </c>
      <c r="AA88" s="17" t="s">
        <v>4</v>
      </c>
      <c r="AB88" s="17" t="s">
        <v>4</v>
      </c>
      <c r="AC88" s="17" t="s">
        <v>4</v>
      </c>
    </row>
    <row r="89" spans="1:29" ht="27.75" customHeight="1" x14ac:dyDescent="0.25">
      <c r="A89" s="24"/>
      <c r="B89" s="21"/>
      <c r="C89" s="18"/>
      <c r="D89" s="18"/>
      <c r="E89" s="21"/>
      <c r="F89" s="27"/>
      <c r="G89" s="27"/>
      <c r="H89" s="27"/>
      <c r="I89" s="10" t="s">
        <v>20</v>
      </c>
      <c r="J89" s="4">
        <f t="shared" si="48"/>
        <v>43502700</v>
      </c>
      <c r="K89" s="4">
        <v>0</v>
      </c>
      <c r="L89" s="4">
        <v>0</v>
      </c>
      <c r="M89" s="4">
        <v>0</v>
      </c>
      <c r="N89" s="4">
        <v>0</v>
      </c>
      <c r="O89" s="4">
        <v>43502700</v>
      </c>
      <c r="P89" s="4">
        <v>0</v>
      </c>
      <c r="Q89" s="4">
        <v>0</v>
      </c>
      <c r="R89" s="4">
        <v>0</v>
      </c>
      <c r="S89" s="21"/>
      <c r="T89" s="21"/>
      <c r="U89" s="18"/>
      <c r="V89" s="18"/>
      <c r="W89" s="18"/>
      <c r="X89" s="18"/>
      <c r="Y89" s="18"/>
      <c r="Z89" s="18"/>
      <c r="AA89" s="18"/>
      <c r="AB89" s="18"/>
      <c r="AC89" s="18"/>
    </row>
    <row r="90" spans="1:29" ht="27.75" customHeight="1" x14ac:dyDescent="0.25">
      <c r="A90" s="24"/>
      <c r="B90" s="21"/>
      <c r="C90" s="18"/>
      <c r="D90" s="18"/>
      <c r="E90" s="21"/>
      <c r="F90" s="27"/>
      <c r="G90" s="27"/>
      <c r="H90" s="27"/>
      <c r="I90" s="10" t="s">
        <v>8</v>
      </c>
      <c r="J90" s="4">
        <f t="shared" si="48"/>
        <v>1418654.94</v>
      </c>
      <c r="K90" s="4">
        <v>0</v>
      </c>
      <c r="L90" s="4">
        <v>0</v>
      </c>
      <c r="M90" s="4">
        <v>0</v>
      </c>
      <c r="N90" s="4">
        <v>0</v>
      </c>
      <c r="O90" s="4">
        <v>1418654.94</v>
      </c>
      <c r="P90" s="4">
        <v>0</v>
      </c>
      <c r="Q90" s="4">
        <v>0</v>
      </c>
      <c r="R90" s="4">
        <v>0</v>
      </c>
      <c r="S90" s="21"/>
      <c r="T90" s="21"/>
      <c r="U90" s="18"/>
      <c r="V90" s="18"/>
      <c r="W90" s="18"/>
      <c r="X90" s="18"/>
      <c r="Y90" s="18"/>
      <c r="Z90" s="18"/>
      <c r="AA90" s="18"/>
      <c r="AB90" s="18"/>
      <c r="AC90" s="18"/>
    </row>
    <row r="91" spans="1:29" ht="27.75" customHeight="1" x14ac:dyDescent="0.25">
      <c r="A91" s="24"/>
      <c r="B91" s="21"/>
      <c r="C91" s="18"/>
      <c r="D91" s="18"/>
      <c r="E91" s="21"/>
      <c r="F91" s="27"/>
      <c r="G91" s="27"/>
      <c r="H91" s="27"/>
      <c r="I91" s="10" t="s">
        <v>9</v>
      </c>
      <c r="J91" s="4">
        <f t="shared" si="48"/>
        <v>636169.94999999995</v>
      </c>
      <c r="K91" s="4">
        <v>0</v>
      </c>
      <c r="L91" s="4">
        <v>0</v>
      </c>
      <c r="M91" s="4">
        <v>0</v>
      </c>
      <c r="N91" s="4">
        <v>0</v>
      </c>
      <c r="O91" s="4">
        <v>636169.94999999995</v>
      </c>
      <c r="P91" s="4">
        <v>0</v>
      </c>
      <c r="Q91" s="4">
        <v>0</v>
      </c>
      <c r="R91" s="4">
        <v>0</v>
      </c>
      <c r="S91" s="21"/>
      <c r="T91" s="21"/>
      <c r="U91" s="18"/>
      <c r="V91" s="18"/>
      <c r="W91" s="18"/>
      <c r="X91" s="18"/>
      <c r="Y91" s="18"/>
      <c r="Z91" s="18"/>
      <c r="AA91" s="18"/>
      <c r="AB91" s="18"/>
      <c r="AC91" s="18"/>
    </row>
    <row r="92" spans="1:29" ht="27.75" customHeight="1" x14ac:dyDescent="0.25">
      <c r="A92" s="25"/>
      <c r="B92" s="22"/>
      <c r="C92" s="19"/>
      <c r="D92" s="19"/>
      <c r="E92" s="22"/>
      <c r="F92" s="27"/>
      <c r="G92" s="27"/>
      <c r="H92" s="27"/>
      <c r="I92" s="10" t="s">
        <v>80</v>
      </c>
      <c r="J92" s="4">
        <f t="shared" si="48"/>
        <v>5041680</v>
      </c>
      <c r="K92" s="4">
        <v>0</v>
      </c>
      <c r="L92" s="4">
        <v>0</v>
      </c>
      <c r="M92" s="4">
        <v>0</v>
      </c>
      <c r="N92" s="4">
        <v>0</v>
      </c>
      <c r="O92" s="4">
        <v>5041680</v>
      </c>
      <c r="P92" s="4">
        <v>0</v>
      </c>
      <c r="Q92" s="4">
        <v>0</v>
      </c>
      <c r="R92" s="4">
        <v>0</v>
      </c>
      <c r="S92" s="22"/>
      <c r="T92" s="22"/>
      <c r="U92" s="19"/>
      <c r="V92" s="19"/>
      <c r="W92" s="19"/>
      <c r="X92" s="19"/>
      <c r="Y92" s="19"/>
      <c r="Z92" s="19"/>
      <c r="AA92" s="19"/>
      <c r="AB92" s="19"/>
      <c r="AC92" s="19"/>
    </row>
    <row r="93" spans="1:29" ht="18.75" customHeight="1" x14ac:dyDescent="0.25">
      <c r="A93" s="23" t="s">
        <v>84</v>
      </c>
      <c r="B93" s="20" t="s">
        <v>88</v>
      </c>
      <c r="C93" s="17">
        <v>2020</v>
      </c>
      <c r="D93" s="17">
        <v>2025</v>
      </c>
      <c r="E93" s="20" t="s">
        <v>13</v>
      </c>
      <c r="F93" s="26" t="s">
        <v>95</v>
      </c>
      <c r="G93" s="26" t="s">
        <v>94</v>
      </c>
      <c r="H93" s="26" t="s">
        <v>4</v>
      </c>
      <c r="I93" s="10" t="s">
        <v>3</v>
      </c>
      <c r="J93" s="4">
        <f t="shared" ref="J93:J97" si="53">SUM(K93:R93)</f>
        <v>650181806</v>
      </c>
      <c r="K93" s="4">
        <f>K94+K95+K96+K97</f>
        <v>0</v>
      </c>
      <c r="L93" s="4">
        <f t="shared" ref="L93:R93" si="54">L94+L95+L96+L97</f>
        <v>0</v>
      </c>
      <c r="M93" s="4">
        <f t="shared" si="54"/>
        <v>0</v>
      </c>
      <c r="N93" s="4">
        <f t="shared" si="54"/>
        <v>0</v>
      </c>
      <c r="O93" s="4">
        <f t="shared" si="54"/>
        <v>303511280.63</v>
      </c>
      <c r="P93" s="4">
        <f t="shared" si="54"/>
        <v>346670525.37</v>
      </c>
      <c r="Q93" s="4">
        <f t="shared" si="54"/>
        <v>0</v>
      </c>
      <c r="R93" s="4">
        <f t="shared" si="54"/>
        <v>0</v>
      </c>
      <c r="S93" s="20" t="s">
        <v>90</v>
      </c>
      <c r="T93" s="20" t="s">
        <v>91</v>
      </c>
      <c r="U93" s="17">
        <v>1</v>
      </c>
      <c r="V93" s="17" t="s">
        <v>4</v>
      </c>
      <c r="W93" s="17" t="s">
        <v>4</v>
      </c>
      <c r="X93" s="17" t="s">
        <v>4</v>
      </c>
      <c r="Y93" s="17" t="s">
        <v>4</v>
      </c>
      <c r="Z93" s="17" t="s">
        <v>4</v>
      </c>
      <c r="AA93" s="17">
        <v>1</v>
      </c>
      <c r="AB93" s="17" t="s">
        <v>4</v>
      </c>
      <c r="AC93" s="17" t="s">
        <v>4</v>
      </c>
    </row>
    <row r="94" spans="1:29" ht="27.75" customHeight="1" x14ac:dyDescent="0.25">
      <c r="A94" s="24"/>
      <c r="B94" s="21"/>
      <c r="C94" s="18"/>
      <c r="D94" s="18"/>
      <c r="E94" s="21"/>
      <c r="F94" s="27"/>
      <c r="G94" s="27"/>
      <c r="H94" s="27"/>
      <c r="I94" s="10" t="s">
        <v>20</v>
      </c>
      <c r="J94" s="4">
        <f t="shared" si="53"/>
        <v>559372000</v>
      </c>
      <c r="K94" s="4">
        <v>0</v>
      </c>
      <c r="L94" s="4">
        <v>0</v>
      </c>
      <c r="M94" s="4">
        <v>0</v>
      </c>
      <c r="N94" s="4">
        <v>0</v>
      </c>
      <c r="O94" s="4">
        <v>260243700</v>
      </c>
      <c r="P94" s="4">
        <v>299128300</v>
      </c>
      <c r="Q94" s="4">
        <v>0</v>
      </c>
      <c r="R94" s="4">
        <v>0</v>
      </c>
      <c r="S94" s="21"/>
      <c r="T94" s="21"/>
      <c r="U94" s="18"/>
      <c r="V94" s="18"/>
      <c r="W94" s="18"/>
      <c r="X94" s="18"/>
      <c r="Y94" s="18"/>
      <c r="Z94" s="18"/>
      <c r="AA94" s="18"/>
      <c r="AB94" s="18"/>
      <c r="AC94" s="18"/>
    </row>
    <row r="95" spans="1:29" ht="27.75" customHeight="1" x14ac:dyDescent="0.25">
      <c r="A95" s="24"/>
      <c r="B95" s="21"/>
      <c r="C95" s="18"/>
      <c r="D95" s="18"/>
      <c r="E95" s="21"/>
      <c r="F95" s="27"/>
      <c r="G95" s="27"/>
      <c r="H95" s="27"/>
      <c r="I95" s="10" t="s">
        <v>8</v>
      </c>
      <c r="J95" s="4">
        <f t="shared" si="53"/>
        <v>17930133.48</v>
      </c>
      <c r="K95" s="4">
        <v>0</v>
      </c>
      <c r="L95" s="4">
        <v>0</v>
      </c>
      <c r="M95" s="4">
        <v>0</v>
      </c>
      <c r="N95" s="4">
        <v>0</v>
      </c>
      <c r="O95" s="4">
        <v>8486999.7599999998</v>
      </c>
      <c r="P95" s="4">
        <v>9443133.7200000007</v>
      </c>
      <c r="Q95" s="4">
        <v>0</v>
      </c>
      <c r="R95" s="4">
        <v>0</v>
      </c>
      <c r="S95" s="21"/>
      <c r="T95" s="21"/>
      <c r="U95" s="18"/>
      <c r="V95" s="18"/>
      <c r="W95" s="18"/>
      <c r="X95" s="18"/>
      <c r="Y95" s="18"/>
      <c r="Z95" s="18"/>
      <c r="AA95" s="18"/>
      <c r="AB95" s="18"/>
      <c r="AC95" s="18"/>
    </row>
    <row r="96" spans="1:29" ht="27.75" customHeight="1" x14ac:dyDescent="0.25">
      <c r="A96" s="24"/>
      <c r="B96" s="21"/>
      <c r="C96" s="18"/>
      <c r="D96" s="18"/>
      <c r="E96" s="21"/>
      <c r="F96" s="27"/>
      <c r="G96" s="27"/>
      <c r="H96" s="27"/>
      <c r="I96" s="10" t="s">
        <v>9</v>
      </c>
      <c r="J96" s="4">
        <f t="shared" si="53"/>
        <v>7346489.7200000007</v>
      </c>
      <c r="K96" s="4">
        <v>0</v>
      </c>
      <c r="L96" s="4">
        <v>0</v>
      </c>
      <c r="M96" s="4">
        <v>0</v>
      </c>
      <c r="N96" s="4">
        <v>0</v>
      </c>
      <c r="O96" s="4">
        <v>3914451.52</v>
      </c>
      <c r="P96" s="4">
        <v>3432038.2</v>
      </c>
      <c r="Q96" s="4">
        <v>0</v>
      </c>
      <c r="R96" s="4">
        <v>0</v>
      </c>
      <c r="S96" s="21"/>
      <c r="T96" s="21"/>
      <c r="U96" s="18"/>
      <c r="V96" s="18"/>
      <c r="W96" s="18"/>
      <c r="X96" s="18"/>
      <c r="Y96" s="18"/>
      <c r="Z96" s="18"/>
      <c r="AA96" s="18"/>
      <c r="AB96" s="18"/>
      <c r="AC96" s="18"/>
    </row>
    <row r="97" spans="1:29" ht="27.75" customHeight="1" x14ac:dyDescent="0.25">
      <c r="A97" s="25"/>
      <c r="B97" s="22"/>
      <c r="C97" s="19"/>
      <c r="D97" s="19"/>
      <c r="E97" s="22"/>
      <c r="F97" s="27"/>
      <c r="G97" s="27"/>
      <c r="H97" s="27"/>
      <c r="I97" s="10" t="s">
        <v>80</v>
      </c>
      <c r="J97" s="4">
        <f t="shared" si="53"/>
        <v>65533182.800000004</v>
      </c>
      <c r="K97" s="4">
        <v>0</v>
      </c>
      <c r="L97" s="4">
        <v>0</v>
      </c>
      <c r="M97" s="4">
        <v>0</v>
      </c>
      <c r="N97" s="4">
        <v>0</v>
      </c>
      <c r="O97" s="4">
        <v>30866129.350000001</v>
      </c>
      <c r="P97" s="4">
        <v>34667053.450000003</v>
      </c>
      <c r="Q97" s="4">
        <v>0</v>
      </c>
      <c r="R97" s="4">
        <v>0</v>
      </c>
      <c r="S97" s="22"/>
      <c r="T97" s="22"/>
      <c r="U97" s="19"/>
      <c r="V97" s="19"/>
      <c r="W97" s="19"/>
      <c r="X97" s="19"/>
      <c r="Y97" s="19"/>
      <c r="Z97" s="19"/>
      <c r="AA97" s="19"/>
      <c r="AB97" s="19"/>
      <c r="AC97" s="19"/>
    </row>
    <row r="98" spans="1:29" ht="18.75" customHeight="1" x14ac:dyDescent="0.25">
      <c r="A98" s="23" t="s">
        <v>85</v>
      </c>
      <c r="B98" s="20" t="s">
        <v>92</v>
      </c>
      <c r="C98" s="17">
        <v>2020</v>
      </c>
      <c r="D98" s="17">
        <v>2025</v>
      </c>
      <c r="E98" s="20" t="s">
        <v>13</v>
      </c>
      <c r="F98" s="26" t="s">
        <v>63</v>
      </c>
      <c r="G98" s="26" t="s">
        <v>67</v>
      </c>
      <c r="H98" s="26" t="s">
        <v>4</v>
      </c>
      <c r="I98" s="10" t="s">
        <v>3</v>
      </c>
      <c r="J98" s="4">
        <f t="shared" ref="J98:J102" si="55">SUM(K98:R98)</f>
        <v>135475.20000000001</v>
      </c>
      <c r="K98" s="4">
        <f>K99+K100+K101+K102</f>
        <v>0</v>
      </c>
      <c r="L98" s="4">
        <f t="shared" ref="L98:R98" si="56">L99+L100+L101+L102</f>
        <v>0</v>
      </c>
      <c r="M98" s="4">
        <f t="shared" si="56"/>
        <v>0</v>
      </c>
      <c r="N98" s="4">
        <f t="shared" si="56"/>
        <v>0</v>
      </c>
      <c r="O98" s="4">
        <f t="shared" si="56"/>
        <v>135475.20000000001</v>
      </c>
      <c r="P98" s="4">
        <f t="shared" si="56"/>
        <v>0</v>
      </c>
      <c r="Q98" s="4">
        <f t="shared" si="56"/>
        <v>0</v>
      </c>
      <c r="R98" s="4">
        <f t="shared" si="56"/>
        <v>0</v>
      </c>
      <c r="S98" s="20" t="s">
        <v>93</v>
      </c>
      <c r="T98" s="20" t="s">
        <v>91</v>
      </c>
      <c r="U98" s="17">
        <v>1</v>
      </c>
      <c r="V98" s="17" t="s">
        <v>4</v>
      </c>
      <c r="W98" s="17" t="s">
        <v>4</v>
      </c>
      <c r="X98" s="17" t="s">
        <v>4</v>
      </c>
      <c r="Y98" s="17" t="s">
        <v>4</v>
      </c>
      <c r="Z98" s="17">
        <v>1</v>
      </c>
      <c r="AA98" s="17" t="s">
        <v>4</v>
      </c>
      <c r="AB98" s="17" t="s">
        <v>4</v>
      </c>
      <c r="AC98" s="17" t="s">
        <v>4</v>
      </c>
    </row>
    <row r="99" spans="1:29" ht="27.75" customHeight="1" x14ac:dyDescent="0.25">
      <c r="A99" s="24"/>
      <c r="B99" s="21"/>
      <c r="C99" s="18"/>
      <c r="D99" s="18"/>
      <c r="E99" s="21"/>
      <c r="F99" s="27"/>
      <c r="G99" s="27"/>
      <c r="H99" s="27"/>
      <c r="I99" s="10" t="s">
        <v>20</v>
      </c>
      <c r="J99" s="4">
        <f t="shared" si="55"/>
        <v>115500</v>
      </c>
      <c r="K99" s="4">
        <v>0</v>
      </c>
      <c r="L99" s="4">
        <v>0</v>
      </c>
      <c r="M99" s="4">
        <v>0</v>
      </c>
      <c r="N99" s="4">
        <v>0</v>
      </c>
      <c r="O99" s="4">
        <v>115500</v>
      </c>
      <c r="P99" s="4">
        <v>0</v>
      </c>
      <c r="Q99" s="4">
        <v>0</v>
      </c>
      <c r="R99" s="4">
        <v>0</v>
      </c>
      <c r="S99" s="21"/>
      <c r="T99" s="21"/>
      <c r="U99" s="18"/>
      <c r="V99" s="18"/>
      <c r="W99" s="18"/>
      <c r="X99" s="18"/>
      <c r="Y99" s="18"/>
      <c r="Z99" s="18"/>
      <c r="AA99" s="18"/>
      <c r="AB99" s="18"/>
      <c r="AC99" s="18"/>
    </row>
    <row r="100" spans="1:29" ht="27.75" customHeight="1" x14ac:dyDescent="0.25">
      <c r="A100" s="24"/>
      <c r="B100" s="21"/>
      <c r="C100" s="18"/>
      <c r="D100" s="18"/>
      <c r="E100" s="21"/>
      <c r="F100" s="27"/>
      <c r="G100" s="27"/>
      <c r="H100" s="27"/>
      <c r="I100" s="10" t="s">
        <v>8</v>
      </c>
      <c r="J100" s="4">
        <f t="shared" si="55"/>
        <v>3770.44</v>
      </c>
      <c r="K100" s="4">
        <v>0</v>
      </c>
      <c r="L100" s="4">
        <v>0</v>
      </c>
      <c r="M100" s="4">
        <v>0</v>
      </c>
      <c r="N100" s="4">
        <v>0</v>
      </c>
      <c r="O100" s="4">
        <v>3770.44</v>
      </c>
      <c r="P100" s="4">
        <v>0</v>
      </c>
      <c r="Q100" s="4">
        <v>0</v>
      </c>
      <c r="R100" s="4">
        <v>0</v>
      </c>
      <c r="S100" s="21"/>
      <c r="T100" s="21"/>
      <c r="U100" s="18"/>
      <c r="V100" s="18"/>
      <c r="W100" s="18"/>
      <c r="X100" s="18"/>
      <c r="Y100" s="18"/>
      <c r="Z100" s="18"/>
      <c r="AA100" s="18"/>
      <c r="AB100" s="18"/>
      <c r="AC100" s="18"/>
    </row>
    <row r="101" spans="1:29" ht="27.75" customHeight="1" x14ac:dyDescent="0.25">
      <c r="A101" s="24"/>
      <c r="B101" s="21"/>
      <c r="C101" s="18"/>
      <c r="D101" s="18"/>
      <c r="E101" s="21"/>
      <c r="F101" s="27"/>
      <c r="G101" s="27"/>
      <c r="H101" s="27"/>
      <c r="I101" s="10" t="s">
        <v>9</v>
      </c>
      <c r="J101" s="4">
        <f t="shared" si="55"/>
        <v>1204.76</v>
      </c>
      <c r="K101" s="4">
        <v>0</v>
      </c>
      <c r="L101" s="4">
        <v>0</v>
      </c>
      <c r="M101" s="4">
        <v>0</v>
      </c>
      <c r="N101" s="4">
        <v>0</v>
      </c>
      <c r="O101" s="4">
        <v>1204.76</v>
      </c>
      <c r="P101" s="4">
        <v>0</v>
      </c>
      <c r="Q101" s="4">
        <v>0</v>
      </c>
      <c r="R101" s="4">
        <v>0</v>
      </c>
      <c r="S101" s="21"/>
      <c r="T101" s="21"/>
      <c r="U101" s="18"/>
      <c r="V101" s="18"/>
      <c r="W101" s="18"/>
      <c r="X101" s="18"/>
      <c r="Y101" s="18"/>
      <c r="Z101" s="18"/>
      <c r="AA101" s="18"/>
      <c r="AB101" s="18"/>
      <c r="AC101" s="18"/>
    </row>
    <row r="102" spans="1:29" ht="27.75" customHeight="1" x14ac:dyDescent="0.25">
      <c r="A102" s="25"/>
      <c r="B102" s="22"/>
      <c r="C102" s="19"/>
      <c r="D102" s="19"/>
      <c r="E102" s="22"/>
      <c r="F102" s="27"/>
      <c r="G102" s="27"/>
      <c r="H102" s="27"/>
      <c r="I102" s="10" t="s">
        <v>80</v>
      </c>
      <c r="J102" s="4">
        <f t="shared" si="55"/>
        <v>15000</v>
      </c>
      <c r="K102" s="4">
        <v>0</v>
      </c>
      <c r="L102" s="4">
        <v>0</v>
      </c>
      <c r="M102" s="4">
        <v>0</v>
      </c>
      <c r="N102" s="4">
        <v>0</v>
      </c>
      <c r="O102" s="4">
        <v>15000</v>
      </c>
      <c r="P102" s="4">
        <v>0</v>
      </c>
      <c r="Q102" s="4">
        <v>0</v>
      </c>
      <c r="R102" s="4">
        <v>0</v>
      </c>
      <c r="S102" s="22"/>
      <c r="T102" s="22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29" ht="18.75" customHeight="1" x14ac:dyDescent="0.25">
      <c r="A103" s="28" t="s">
        <v>104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30"/>
    </row>
    <row r="104" spans="1:29" ht="17.25" customHeight="1" x14ac:dyDescent="0.25">
      <c r="A104" s="23" t="s">
        <v>100</v>
      </c>
      <c r="B104" s="20" t="s">
        <v>102</v>
      </c>
      <c r="C104" s="17">
        <v>2020</v>
      </c>
      <c r="D104" s="17">
        <v>2025</v>
      </c>
      <c r="E104" s="20" t="s">
        <v>4</v>
      </c>
      <c r="F104" s="26" t="s">
        <v>4</v>
      </c>
      <c r="G104" s="26" t="s">
        <v>4</v>
      </c>
      <c r="H104" s="26" t="s">
        <v>4</v>
      </c>
      <c r="I104" s="9" t="s">
        <v>3</v>
      </c>
      <c r="J104" s="3">
        <f>SUM(K104:R104)</f>
        <v>479044</v>
      </c>
      <c r="K104" s="3">
        <f>K105+K106+K107</f>
        <v>0</v>
      </c>
      <c r="L104" s="3">
        <f t="shared" ref="L104:R104" si="57">L105+L106+L107</f>
        <v>0</v>
      </c>
      <c r="M104" s="3">
        <f t="shared" si="57"/>
        <v>0</v>
      </c>
      <c r="N104" s="3">
        <f t="shared" si="57"/>
        <v>479044</v>
      </c>
      <c r="O104" s="3">
        <f t="shared" si="57"/>
        <v>0</v>
      </c>
      <c r="P104" s="3">
        <f t="shared" si="57"/>
        <v>0</v>
      </c>
      <c r="Q104" s="3">
        <f t="shared" si="57"/>
        <v>0</v>
      </c>
      <c r="R104" s="3">
        <f t="shared" si="57"/>
        <v>0</v>
      </c>
      <c r="S104" s="16" t="s">
        <v>4</v>
      </c>
      <c r="T104" s="16" t="s">
        <v>4</v>
      </c>
      <c r="U104" s="15" t="s">
        <v>4</v>
      </c>
      <c r="V104" s="15" t="s">
        <v>4</v>
      </c>
      <c r="W104" s="15" t="s">
        <v>4</v>
      </c>
      <c r="X104" s="15" t="s">
        <v>4</v>
      </c>
      <c r="Y104" s="15" t="s">
        <v>4</v>
      </c>
      <c r="Z104" s="15" t="s">
        <v>4</v>
      </c>
      <c r="AA104" s="15" t="s">
        <v>4</v>
      </c>
      <c r="AB104" s="15" t="s">
        <v>4</v>
      </c>
      <c r="AC104" s="15" t="s">
        <v>4</v>
      </c>
    </row>
    <row r="105" spans="1:29" ht="34.5" customHeight="1" x14ac:dyDescent="0.25">
      <c r="A105" s="24"/>
      <c r="B105" s="21"/>
      <c r="C105" s="18"/>
      <c r="D105" s="18"/>
      <c r="E105" s="21"/>
      <c r="F105" s="27"/>
      <c r="G105" s="27"/>
      <c r="H105" s="27"/>
      <c r="I105" s="10" t="s">
        <v>20</v>
      </c>
      <c r="J105" s="3">
        <f>SUM(K105:R105)</f>
        <v>0</v>
      </c>
      <c r="K105" s="3">
        <f>K109</f>
        <v>0</v>
      </c>
      <c r="L105" s="3">
        <f>L109</f>
        <v>0</v>
      </c>
      <c r="M105" s="3">
        <f>M109</f>
        <v>0</v>
      </c>
      <c r="N105" s="3">
        <f>N109</f>
        <v>0</v>
      </c>
      <c r="O105" s="3">
        <f>O109</f>
        <v>0</v>
      </c>
      <c r="P105" s="3">
        <f t="shared" ref="P105:R105" si="58">P109</f>
        <v>0</v>
      </c>
      <c r="Q105" s="3">
        <f t="shared" si="58"/>
        <v>0</v>
      </c>
      <c r="R105" s="3">
        <f t="shared" si="58"/>
        <v>0</v>
      </c>
      <c r="S105" s="16"/>
      <c r="T105" s="16"/>
      <c r="U105" s="15"/>
      <c r="V105" s="15"/>
      <c r="W105" s="15"/>
      <c r="X105" s="15"/>
      <c r="Y105" s="15"/>
      <c r="Z105" s="15"/>
      <c r="AA105" s="15"/>
      <c r="AB105" s="15"/>
      <c r="AC105" s="15"/>
    </row>
    <row r="106" spans="1:29" ht="30" x14ac:dyDescent="0.25">
      <c r="A106" s="24"/>
      <c r="B106" s="21"/>
      <c r="C106" s="18"/>
      <c r="D106" s="18"/>
      <c r="E106" s="21"/>
      <c r="F106" s="27"/>
      <c r="G106" s="27"/>
      <c r="H106" s="27"/>
      <c r="I106" s="10" t="s">
        <v>8</v>
      </c>
      <c r="J106" s="3">
        <f t="shared" ref="J106:J116" si="59">SUM(K106:R106)</f>
        <v>0</v>
      </c>
      <c r="K106" s="3">
        <f>K110</f>
        <v>0</v>
      </c>
      <c r="L106" s="3">
        <f>L110</f>
        <v>0</v>
      </c>
      <c r="M106" s="3">
        <f t="shared" ref="M106" si="60">M110</f>
        <v>0</v>
      </c>
      <c r="N106" s="3">
        <f t="shared" ref="N106:R107" si="61">N110</f>
        <v>0</v>
      </c>
      <c r="O106" s="3">
        <f t="shared" si="61"/>
        <v>0</v>
      </c>
      <c r="P106" s="3">
        <f t="shared" si="61"/>
        <v>0</v>
      </c>
      <c r="Q106" s="3">
        <f t="shared" si="61"/>
        <v>0</v>
      </c>
      <c r="R106" s="3">
        <f t="shared" si="61"/>
        <v>0</v>
      </c>
      <c r="S106" s="16"/>
      <c r="T106" s="16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1:29" ht="30" x14ac:dyDescent="0.25">
      <c r="A107" s="24"/>
      <c r="B107" s="21"/>
      <c r="C107" s="18"/>
      <c r="D107" s="18"/>
      <c r="E107" s="21"/>
      <c r="F107" s="27"/>
      <c r="G107" s="27"/>
      <c r="H107" s="27"/>
      <c r="I107" s="11" t="s">
        <v>9</v>
      </c>
      <c r="J107" s="3">
        <f t="shared" si="59"/>
        <v>479044</v>
      </c>
      <c r="K107" s="3">
        <f>K111</f>
        <v>0</v>
      </c>
      <c r="L107" s="3">
        <f>L111</f>
        <v>0</v>
      </c>
      <c r="M107" s="3">
        <f t="shared" ref="M107" si="62">M111</f>
        <v>0</v>
      </c>
      <c r="N107" s="3">
        <f t="shared" si="61"/>
        <v>479044</v>
      </c>
      <c r="O107" s="3">
        <f t="shared" si="61"/>
        <v>0</v>
      </c>
      <c r="P107" s="3">
        <f t="shared" si="61"/>
        <v>0</v>
      </c>
      <c r="Q107" s="3">
        <f t="shared" si="61"/>
        <v>0</v>
      </c>
      <c r="R107" s="3">
        <f t="shared" si="61"/>
        <v>0</v>
      </c>
      <c r="S107" s="16"/>
      <c r="T107" s="16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1:29" ht="16.5" customHeight="1" x14ac:dyDescent="0.25">
      <c r="A108" s="23" t="s">
        <v>101</v>
      </c>
      <c r="B108" s="20" t="s">
        <v>103</v>
      </c>
      <c r="C108" s="17">
        <v>2020</v>
      </c>
      <c r="D108" s="17">
        <v>2025</v>
      </c>
      <c r="E108" s="20" t="s">
        <v>4</v>
      </c>
      <c r="F108" s="26" t="s">
        <v>4</v>
      </c>
      <c r="G108" s="26" t="s">
        <v>4</v>
      </c>
      <c r="H108" s="26" t="s">
        <v>4</v>
      </c>
      <c r="I108" s="10" t="s">
        <v>3</v>
      </c>
      <c r="J108" s="4">
        <f t="shared" si="59"/>
        <v>479044</v>
      </c>
      <c r="K108" s="4">
        <f>K109+K110+K111</f>
        <v>0</v>
      </c>
      <c r="L108" s="4">
        <f t="shared" ref="L108:R108" si="63">L109+L110+L111</f>
        <v>0</v>
      </c>
      <c r="M108" s="4">
        <f t="shared" si="63"/>
        <v>0</v>
      </c>
      <c r="N108" s="4">
        <f t="shared" si="63"/>
        <v>479044</v>
      </c>
      <c r="O108" s="4">
        <f t="shared" si="63"/>
        <v>0</v>
      </c>
      <c r="P108" s="4">
        <f t="shared" si="63"/>
        <v>0</v>
      </c>
      <c r="Q108" s="4">
        <f t="shared" si="63"/>
        <v>0</v>
      </c>
      <c r="R108" s="4">
        <f t="shared" si="63"/>
        <v>0</v>
      </c>
      <c r="S108" s="16" t="s">
        <v>4</v>
      </c>
      <c r="T108" s="16" t="s">
        <v>4</v>
      </c>
      <c r="U108" s="15" t="s">
        <v>4</v>
      </c>
      <c r="V108" s="15" t="s">
        <v>4</v>
      </c>
      <c r="W108" s="15" t="s">
        <v>4</v>
      </c>
      <c r="X108" s="15" t="s">
        <v>4</v>
      </c>
      <c r="Y108" s="15" t="s">
        <v>4</v>
      </c>
      <c r="Z108" s="15" t="s">
        <v>4</v>
      </c>
      <c r="AA108" s="15" t="s">
        <v>4</v>
      </c>
      <c r="AB108" s="15" t="s">
        <v>4</v>
      </c>
      <c r="AC108" s="15" t="s">
        <v>4</v>
      </c>
    </row>
    <row r="109" spans="1:29" ht="27.75" customHeight="1" x14ac:dyDescent="0.25">
      <c r="A109" s="24"/>
      <c r="B109" s="21"/>
      <c r="C109" s="18"/>
      <c r="D109" s="18"/>
      <c r="E109" s="21"/>
      <c r="F109" s="27"/>
      <c r="G109" s="27"/>
      <c r="H109" s="27"/>
      <c r="I109" s="10" t="s">
        <v>20</v>
      </c>
      <c r="J109" s="4">
        <f t="shared" si="59"/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16"/>
      <c r="T109" s="16"/>
      <c r="U109" s="15"/>
      <c r="V109" s="15"/>
      <c r="W109" s="15"/>
      <c r="X109" s="15"/>
      <c r="Y109" s="15"/>
      <c r="Z109" s="15"/>
      <c r="AA109" s="15"/>
      <c r="AB109" s="15"/>
      <c r="AC109" s="15"/>
    </row>
    <row r="110" spans="1:29" ht="27.75" customHeight="1" x14ac:dyDescent="0.25">
      <c r="A110" s="24"/>
      <c r="B110" s="21"/>
      <c r="C110" s="18"/>
      <c r="D110" s="18"/>
      <c r="E110" s="21"/>
      <c r="F110" s="27"/>
      <c r="G110" s="27"/>
      <c r="H110" s="27"/>
      <c r="I110" s="10" t="s">
        <v>8</v>
      </c>
      <c r="J110" s="4">
        <f t="shared" si="59"/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16"/>
      <c r="T110" s="16"/>
      <c r="U110" s="15"/>
      <c r="V110" s="15"/>
      <c r="W110" s="15"/>
      <c r="X110" s="15"/>
      <c r="Y110" s="15"/>
      <c r="Z110" s="15"/>
      <c r="AA110" s="15"/>
      <c r="AB110" s="15"/>
      <c r="AC110" s="15"/>
    </row>
    <row r="111" spans="1:29" ht="27.75" customHeight="1" x14ac:dyDescent="0.25">
      <c r="A111" s="24"/>
      <c r="B111" s="21"/>
      <c r="C111" s="18"/>
      <c r="D111" s="18"/>
      <c r="E111" s="21"/>
      <c r="F111" s="27"/>
      <c r="G111" s="27"/>
      <c r="H111" s="27"/>
      <c r="I111" s="10" t="s">
        <v>9</v>
      </c>
      <c r="J111" s="4">
        <f t="shared" si="59"/>
        <v>479044</v>
      </c>
      <c r="K111" s="4">
        <v>0</v>
      </c>
      <c r="L111" s="4">
        <v>0</v>
      </c>
      <c r="M111" s="4">
        <v>0</v>
      </c>
      <c r="N111" s="4">
        <v>479044</v>
      </c>
      <c r="O111" s="4">
        <v>0</v>
      </c>
      <c r="P111" s="4">
        <v>0</v>
      </c>
      <c r="Q111" s="4">
        <v>0</v>
      </c>
      <c r="R111" s="4">
        <v>0</v>
      </c>
      <c r="S111" s="16"/>
      <c r="T111" s="16"/>
      <c r="U111" s="15"/>
      <c r="V111" s="15"/>
      <c r="W111" s="15"/>
      <c r="X111" s="15"/>
      <c r="Y111" s="15"/>
      <c r="Z111" s="15"/>
      <c r="AA111" s="15"/>
      <c r="AB111" s="15"/>
      <c r="AC111" s="15"/>
    </row>
    <row r="112" spans="1:29" x14ac:dyDescent="0.25">
      <c r="A112" s="15" t="s">
        <v>7</v>
      </c>
      <c r="B112" s="15"/>
      <c r="C112" s="15">
        <v>2020</v>
      </c>
      <c r="D112" s="15">
        <v>2025</v>
      </c>
      <c r="E112" s="17" t="s">
        <v>4</v>
      </c>
      <c r="F112" s="17" t="s">
        <v>4</v>
      </c>
      <c r="G112" s="17" t="s">
        <v>4</v>
      </c>
      <c r="H112" s="17" t="s">
        <v>4</v>
      </c>
      <c r="I112" s="9" t="s">
        <v>3</v>
      </c>
      <c r="J112" s="3">
        <f t="shared" si="59"/>
        <v>750254871.26999998</v>
      </c>
      <c r="K112" s="3">
        <f t="shared" ref="K112:R112" si="64">K113+K114+K115+K116</f>
        <v>9068927.8499999996</v>
      </c>
      <c r="L112" s="3">
        <f t="shared" si="64"/>
        <v>8631852</v>
      </c>
      <c r="M112" s="3">
        <f t="shared" si="64"/>
        <v>13707669.289999999</v>
      </c>
      <c r="N112" s="3">
        <f t="shared" si="64"/>
        <v>14234872.039999999</v>
      </c>
      <c r="O112" s="3">
        <f t="shared" si="64"/>
        <v>356093492.72000003</v>
      </c>
      <c r="P112" s="3">
        <f t="shared" si="64"/>
        <v>348518057.37</v>
      </c>
      <c r="Q112" s="3">
        <f t="shared" si="64"/>
        <v>0</v>
      </c>
      <c r="R112" s="3">
        <f t="shared" si="64"/>
        <v>0</v>
      </c>
      <c r="S112" s="16" t="s">
        <v>4</v>
      </c>
      <c r="T112" s="16" t="s">
        <v>4</v>
      </c>
      <c r="U112" s="15" t="s">
        <v>4</v>
      </c>
      <c r="V112" s="15" t="s">
        <v>4</v>
      </c>
      <c r="W112" s="15" t="s">
        <v>4</v>
      </c>
      <c r="X112" s="15" t="s">
        <v>4</v>
      </c>
      <c r="Y112" s="15" t="s">
        <v>4</v>
      </c>
      <c r="Z112" s="15" t="s">
        <v>4</v>
      </c>
      <c r="AA112" s="15" t="s">
        <v>4</v>
      </c>
      <c r="AB112" s="15" t="s">
        <v>4</v>
      </c>
      <c r="AC112" s="15" t="s">
        <v>4</v>
      </c>
    </row>
    <row r="113" spans="1:29" ht="30" x14ac:dyDescent="0.25">
      <c r="A113" s="15"/>
      <c r="B113" s="15"/>
      <c r="C113" s="15"/>
      <c r="D113" s="15"/>
      <c r="E113" s="18"/>
      <c r="F113" s="18"/>
      <c r="G113" s="18"/>
      <c r="H113" s="18"/>
      <c r="I113" s="10" t="s">
        <v>20</v>
      </c>
      <c r="J113" s="3">
        <f t="shared" si="59"/>
        <v>602990200</v>
      </c>
      <c r="K113" s="3">
        <f t="shared" ref="K113:R113" si="65">K18+K71+K84+K105</f>
        <v>0</v>
      </c>
      <c r="L113" s="3">
        <f t="shared" si="65"/>
        <v>0</v>
      </c>
      <c r="M113" s="3">
        <f t="shared" si="65"/>
        <v>0</v>
      </c>
      <c r="N113" s="3">
        <f t="shared" si="65"/>
        <v>0</v>
      </c>
      <c r="O113" s="3">
        <f t="shared" si="65"/>
        <v>303861900</v>
      </c>
      <c r="P113" s="3">
        <f t="shared" si="65"/>
        <v>299128300</v>
      </c>
      <c r="Q113" s="3">
        <f t="shared" si="65"/>
        <v>0</v>
      </c>
      <c r="R113" s="3">
        <f t="shared" si="65"/>
        <v>0</v>
      </c>
      <c r="S113" s="16"/>
      <c r="T113" s="16"/>
      <c r="U113" s="15"/>
      <c r="V113" s="15"/>
      <c r="W113" s="15"/>
      <c r="X113" s="15"/>
      <c r="Y113" s="15"/>
      <c r="Z113" s="15"/>
      <c r="AA113" s="15"/>
      <c r="AB113" s="15"/>
      <c r="AC113" s="15"/>
    </row>
    <row r="114" spans="1:29" ht="30" x14ac:dyDescent="0.25">
      <c r="A114" s="15"/>
      <c r="B114" s="15"/>
      <c r="C114" s="15"/>
      <c r="D114" s="15"/>
      <c r="E114" s="18"/>
      <c r="F114" s="18"/>
      <c r="G114" s="18"/>
      <c r="H114" s="18"/>
      <c r="I114" s="10" t="s">
        <v>8</v>
      </c>
      <c r="J114" s="3">
        <f t="shared" si="59"/>
        <v>21077104.189999998</v>
      </c>
      <c r="K114" s="3">
        <f t="shared" ref="K114:K115" si="66">K19+K72+K85+K106</f>
        <v>0</v>
      </c>
      <c r="L114" s="3">
        <f t="shared" ref="L114:R115" si="67">L19+L72+L85+L106</f>
        <v>0</v>
      </c>
      <c r="M114" s="3">
        <f t="shared" si="67"/>
        <v>1330927.3400000001</v>
      </c>
      <c r="N114" s="3">
        <f t="shared" si="67"/>
        <v>393617.99</v>
      </c>
      <c r="O114" s="3">
        <f t="shared" si="67"/>
        <v>9909425.1399999987</v>
      </c>
      <c r="P114" s="3">
        <f t="shared" si="67"/>
        <v>9443133.7200000007</v>
      </c>
      <c r="Q114" s="3">
        <f t="shared" si="67"/>
        <v>0</v>
      </c>
      <c r="R114" s="3">
        <f t="shared" si="67"/>
        <v>0</v>
      </c>
      <c r="S114" s="16"/>
      <c r="T114" s="16"/>
      <c r="U114" s="15"/>
      <c r="V114" s="15"/>
      <c r="W114" s="15"/>
      <c r="X114" s="15"/>
      <c r="Y114" s="15"/>
      <c r="Z114" s="15"/>
      <c r="AA114" s="15"/>
      <c r="AB114" s="15"/>
      <c r="AC114" s="15"/>
    </row>
    <row r="115" spans="1:29" ht="30" x14ac:dyDescent="0.25">
      <c r="A115" s="15"/>
      <c r="B115" s="15"/>
      <c r="C115" s="15"/>
      <c r="D115" s="15"/>
      <c r="E115" s="18"/>
      <c r="F115" s="18"/>
      <c r="G115" s="18"/>
      <c r="H115" s="18"/>
      <c r="I115" s="10" t="s">
        <v>9</v>
      </c>
      <c r="J115" s="3">
        <f t="shared" ref="J115" si="68">SUM(K115:R115)</f>
        <v>55597704.280000001</v>
      </c>
      <c r="K115" s="3">
        <f t="shared" si="66"/>
        <v>9068927.8499999996</v>
      </c>
      <c r="L115" s="3">
        <f t="shared" si="67"/>
        <v>8631852</v>
      </c>
      <c r="M115" s="3">
        <f t="shared" si="67"/>
        <v>12376741.949999999</v>
      </c>
      <c r="N115" s="3">
        <f t="shared" si="67"/>
        <v>13841254.049999999</v>
      </c>
      <c r="O115" s="3">
        <f t="shared" si="67"/>
        <v>6399358.2299999995</v>
      </c>
      <c r="P115" s="3">
        <f t="shared" si="67"/>
        <v>5279570.2</v>
      </c>
      <c r="Q115" s="3">
        <f t="shared" si="67"/>
        <v>0</v>
      </c>
      <c r="R115" s="3">
        <f t="shared" si="67"/>
        <v>0</v>
      </c>
      <c r="S115" s="16"/>
      <c r="T115" s="16"/>
      <c r="U115" s="15"/>
      <c r="V115" s="15"/>
      <c r="W115" s="15"/>
      <c r="X115" s="15"/>
      <c r="Y115" s="15"/>
      <c r="Z115" s="15"/>
      <c r="AA115" s="15"/>
      <c r="AB115" s="15"/>
      <c r="AC115" s="15"/>
    </row>
    <row r="116" spans="1:29" ht="30" x14ac:dyDescent="0.25">
      <c r="A116" s="15"/>
      <c r="B116" s="15"/>
      <c r="C116" s="15"/>
      <c r="D116" s="15"/>
      <c r="E116" s="19"/>
      <c r="F116" s="19"/>
      <c r="G116" s="19"/>
      <c r="H116" s="19"/>
      <c r="I116" s="10" t="s">
        <v>80</v>
      </c>
      <c r="J116" s="3">
        <f t="shared" si="59"/>
        <v>70589862.800000012</v>
      </c>
      <c r="K116" s="3">
        <f>K87</f>
        <v>0</v>
      </c>
      <c r="L116" s="3">
        <f t="shared" ref="L116:R116" si="69">L87</f>
        <v>0</v>
      </c>
      <c r="M116" s="3">
        <f t="shared" si="69"/>
        <v>0</v>
      </c>
      <c r="N116" s="3">
        <f t="shared" si="69"/>
        <v>0</v>
      </c>
      <c r="O116" s="3">
        <f t="shared" si="69"/>
        <v>35922809.350000001</v>
      </c>
      <c r="P116" s="3">
        <f t="shared" si="69"/>
        <v>34667053.450000003</v>
      </c>
      <c r="Q116" s="3">
        <f t="shared" si="69"/>
        <v>0</v>
      </c>
      <c r="R116" s="3">
        <f t="shared" si="69"/>
        <v>0</v>
      </c>
      <c r="S116" s="16"/>
      <c r="T116" s="16"/>
      <c r="U116" s="15"/>
      <c r="V116" s="15"/>
      <c r="W116" s="15"/>
      <c r="X116" s="15"/>
      <c r="Y116" s="15"/>
      <c r="Z116" s="15"/>
      <c r="AA116" s="15"/>
      <c r="AB116" s="15"/>
      <c r="AC116" s="15"/>
    </row>
    <row r="124" spans="1:29" x14ac:dyDescent="0.25">
      <c r="N124" s="42"/>
    </row>
    <row r="125" spans="1:29" x14ac:dyDescent="0.25">
      <c r="N125" s="42"/>
    </row>
  </sheetData>
  <mergeCells count="460">
    <mergeCell ref="AA65:AA68"/>
    <mergeCell ref="AA70:AA73"/>
    <mergeCell ref="AA74:AA77"/>
    <mergeCell ref="AA78:AA81"/>
    <mergeCell ref="AA104:AA107"/>
    <mergeCell ref="AA108:AA111"/>
    <mergeCell ref="AA112:AA116"/>
    <mergeCell ref="A69:AC69"/>
    <mergeCell ref="A70:A73"/>
    <mergeCell ref="B70:B73"/>
    <mergeCell ref="C70:C73"/>
    <mergeCell ref="D70:D73"/>
    <mergeCell ref="E70:E73"/>
    <mergeCell ref="F70:F73"/>
    <mergeCell ref="G70:G73"/>
    <mergeCell ref="H70:H73"/>
    <mergeCell ref="S70:S73"/>
    <mergeCell ref="T70:T73"/>
    <mergeCell ref="U70:U73"/>
    <mergeCell ref="X70:X73"/>
    <mergeCell ref="AB65:AB68"/>
    <mergeCell ref="AB70:AB73"/>
    <mergeCell ref="Y78:Y81"/>
    <mergeCell ref="Z78:Z81"/>
    <mergeCell ref="AC78:AC81"/>
    <mergeCell ref="AC108:AC111"/>
    <mergeCell ref="Z108:Z111"/>
    <mergeCell ref="Y108:Y111"/>
    <mergeCell ref="X108:X111"/>
    <mergeCell ref="X88:X92"/>
    <mergeCell ref="Y88:Y92"/>
    <mergeCell ref="Z88:Z92"/>
    <mergeCell ref="AA88:AA92"/>
    <mergeCell ref="AB88:AB92"/>
    <mergeCell ref="AC88:AC92"/>
    <mergeCell ref="AC93:AC97"/>
    <mergeCell ref="AC98:AC102"/>
    <mergeCell ref="X98:X102"/>
    <mergeCell ref="Y98:Y102"/>
    <mergeCell ref="AB74:AB77"/>
    <mergeCell ref="AB78:AB81"/>
    <mergeCell ref="AB104:AB107"/>
    <mergeCell ref="AB108:AB111"/>
    <mergeCell ref="A78:A81"/>
    <mergeCell ref="B78:B81"/>
    <mergeCell ref="C78:C81"/>
    <mergeCell ref="D78:D81"/>
    <mergeCell ref="E78:E81"/>
    <mergeCell ref="F78:F81"/>
    <mergeCell ref="G78:G81"/>
    <mergeCell ref="H78:H81"/>
    <mergeCell ref="S78:S81"/>
    <mergeCell ref="H74:H77"/>
    <mergeCell ref="S74:S77"/>
    <mergeCell ref="T74:T77"/>
    <mergeCell ref="U74:U77"/>
    <mergeCell ref="V74:V77"/>
    <mergeCell ref="W74:W77"/>
    <mergeCell ref="X74:X77"/>
    <mergeCell ref="Y74:Y77"/>
    <mergeCell ref="Z74:Z77"/>
    <mergeCell ref="S11:S13"/>
    <mergeCell ref="A65:A68"/>
    <mergeCell ref="B65:B68"/>
    <mergeCell ref="H65:H68"/>
    <mergeCell ref="G65:G68"/>
    <mergeCell ref="F65:F68"/>
    <mergeCell ref="E65:E68"/>
    <mergeCell ref="D65:D68"/>
    <mergeCell ref="C65:C68"/>
    <mergeCell ref="S65:S68"/>
    <mergeCell ref="A17:A20"/>
    <mergeCell ref="A25:A28"/>
    <mergeCell ref="D25:D28"/>
    <mergeCell ref="C25:C28"/>
    <mergeCell ref="B25:B28"/>
    <mergeCell ref="G29:G32"/>
    <mergeCell ref="F29:F32"/>
    <mergeCell ref="E29:E32"/>
    <mergeCell ref="A10:A13"/>
    <mergeCell ref="F17:F20"/>
    <mergeCell ref="H25:H28"/>
    <mergeCell ref="G25:G28"/>
    <mergeCell ref="F25:F28"/>
    <mergeCell ref="E25:E28"/>
    <mergeCell ref="V12:AC12"/>
    <mergeCell ref="U1:AC1"/>
    <mergeCell ref="F12:H12"/>
    <mergeCell ref="H17:H20"/>
    <mergeCell ref="H104:H107"/>
    <mergeCell ref="G17:G20"/>
    <mergeCell ref="F104:F107"/>
    <mergeCell ref="G104:G107"/>
    <mergeCell ref="V104:V107"/>
    <mergeCell ref="U17:U20"/>
    <mergeCell ref="V17:V20"/>
    <mergeCell ref="H45:H48"/>
    <mergeCell ref="G45:G48"/>
    <mergeCell ref="F45:F48"/>
    <mergeCell ref="W17:W20"/>
    <mergeCell ref="A8:AC8"/>
    <mergeCell ref="S10:AC10"/>
    <mergeCell ref="B17:B20"/>
    <mergeCell ref="C10:D12"/>
    <mergeCell ref="B10:B13"/>
    <mergeCell ref="W104:W107"/>
    <mergeCell ref="Z104:Z107"/>
    <mergeCell ref="Y70:Y73"/>
    <mergeCell ref="X17:X20"/>
    <mergeCell ref="Y17:Y20"/>
    <mergeCell ref="A112:B116"/>
    <mergeCell ref="C112:C116"/>
    <mergeCell ref="D112:D116"/>
    <mergeCell ref="T65:T68"/>
    <mergeCell ref="U65:U68"/>
    <mergeCell ref="V65:V68"/>
    <mergeCell ref="W65:W68"/>
    <mergeCell ref="F112:F116"/>
    <mergeCell ref="G112:G116"/>
    <mergeCell ref="E112:E116"/>
    <mergeCell ref="E104:E107"/>
    <mergeCell ref="B108:B111"/>
    <mergeCell ref="A108:A111"/>
    <mergeCell ref="X65:X68"/>
    <mergeCell ref="Y65:Y68"/>
    <mergeCell ref="A74:A77"/>
    <mergeCell ref="B74:B77"/>
    <mergeCell ref="C74:C77"/>
    <mergeCell ref="D74:D77"/>
    <mergeCell ref="E74:E77"/>
    <mergeCell ref="F74:F77"/>
    <mergeCell ref="G74:G77"/>
    <mergeCell ref="C21:C24"/>
    <mergeCell ref="H29:H32"/>
    <mergeCell ref="E45:E48"/>
    <mergeCell ref="H37:H40"/>
    <mergeCell ref="G37:G40"/>
    <mergeCell ref="F37:F40"/>
    <mergeCell ref="E37:E40"/>
    <mergeCell ref="D37:D40"/>
    <mergeCell ref="C37:C40"/>
    <mergeCell ref="H41:H44"/>
    <mergeCell ref="H33:H36"/>
    <mergeCell ref="G41:G44"/>
    <mergeCell ref="F41:F44"/>
    <mergeCell ref="E41:E44"/>
    <mergeCell ref="D41:D44"/>
    <mergeCell ref="C41:C44"/>
    <mergeCell ref="C17:C20"/>
    <mergeCell ref="E10:E13"/>
    <mergeCell ref="K12:R12"/>
    <mergeCell ref="Z17:Z20"/>
    <mergeCell ref="AC17:AC20"/>
    <mergeCell ref="D17:D20"/>
    <mergeCell ref="AC21:AC24"/>
    <mergeCell ref="Z21:Z24"/>
    <mergeCell ref="Y21:Y24"/>
    <mergeCell ref="X21:X24"/>
    <mergeCell ref="W21:W24"/>
    <mergeCell ref="V21:V24"/>
    <mergeCell ref="U21:U24"/>
    <mergeCell ref="T21:T24"/>
    <mergeCell ref="E17:E20"/>
    <mergeCell ref="H21:H24"/>
    <mergeCell ref="G21:G24"/>
    <mergeCell ref="F21:F24"/>
    <mergeCell ref="E21:E24"/>
    <mergeCell ref="T17:T20"/>
    <mergeCell ref="AA17:AA20"/>
    <mergeCell ref="AA21:AA24"/>
    <mergeCell ref="AB17:AB20"/>
    <mergeCell ref="AB21:AB24"/>
    <mergeCell ref="F10:R11"/>
    <mergeCell ref="H112:H116"/>
    <mergeCell ref="A15:AC15"/>
    <mergeCell ref="A16:AC16"/>
    <mergeCell ref="X104:X107"/>
    <mergeCell ref="T104:T107"/>
    <mergeCell ref="U104:U107"/>
    <mergeCell ref="Y104:Y107"/>
    <mergeCell ref="G33:G36"/>
    <mergeCell ref="F33:F36"/>
    <mergeCell ref="E33:E36"/>
    <mergeCell ref="D33:D36"/>
    <mergeCell ref="C33:C36"/>
    <mergeCell ref="B33:B36"/>
    <mergeCell ref="A33:A36"/>
    <mergeCell ref="D45:D48"/>
    <mergeCell ref="C45:C48"/>
    <mergeCell ref="B45:B48"/>
    <mergeCell ref="A45:A48"/>
    <mergeCell ref="S21:S24"/>
    <mergeCell ref="S25:S28"/>
    <mergeCell ref="S17:S20"/>
    <mergeCell ref="A21:A24"/>
    <mergeCell ref="B21:B24"/>
    <mergeCell ref="D21:D24"/>
    <mergeCell ref="U3:AC6"/>
    <mergeCell ref="AC104:AC107"/>
    <mergeCell ref="A104:A107"/>
    <mergeCell ref="B104:B107"/>
    <mergeCell ref="C104:C107"/>
    <mergeCell ref="D104:D107"/>
    <mergeCell ref="S104:S107"/>
    <mergeCell ref="H108:H111"/>
    <mergeCell ref="G108:G111"/>
    <mergeCell ref="F108:F111"/>
    <mergeCell ref="E108:E111"/>
    <mergeCell ref="D108:D111"/>
    <mergeCell ref="C108:C111"/>
    <mergeCell ref="A103:AC103"/>
    <mergeCell ref="A7:AC7"/>
    <mergeCell ref="J12:J13"/>
    <mergeCell ref="I12:I13"/>
    <mergeCell ref="U12:U13"/>
    <mergeCell ref="U11:AC11"/>
    <mergeCell ref="T11:T13"/>
    <mergeCell ref="C29:C32"/>
    <mergeCell ref="B29:B32"/>
    <mergeCell ref="A29:A32"/>
    <mergeCell ref="S29:S32"/>
    <mergeCell ref="B41:B44"/>
    <mergeCell ref="A41:A44"/>
    <mergeCell ref="D29:D32"/>
    <mergeCell ref="B37:B40"/>
    <mergeCell ref="A37:A40"/>
    <mergeCell ref="AC25:AC28"/>
    <mergeCell ref="Z25:Z28"/>
    <mergeCell ref="Y25:Y28"/>
    <mergeCell ref="X25:X28"/>
    <mergeCell ref="W25:W28"/>
    <mergeCell ref="V25:V28"/>
    <mergeCell ref="U25:U28"/>
    <mergeCell ref="T25:T28"/>
    <mergeCell ref="AC29:AC32"/>
    <mergeCell ref="Z29:Z32"/>
    <mergeCell ref="Y29:Y32"/>
    <mergeCell ref="X29:X32"/>
    <mergeCell ref="W29:W32"/>
    <mergeCell ref="V29:V32"/>
    <mergeCell ref="U29:U32"/>
    <mergeCell ref="T29:T32"/>
    <mergeCell ref="AA25:AA28"/>
    <mergeCell ref="AA29:AA32"/>
    <mergeCell ref="AB25:AB28"/>
    <mergeCell ref="AB29:AB32"/>
    <mergeCell ref="AC33:AC36"/>
    <mergeCell ref="Z33:Z36"/>
    <mergeCell ref="Y33:Y36"/>
    <mergeCell ref="X33:X36"/>
    <mergeCell ref="W33:W36"/>
    <mergeCell ref="V33:V36"/>
    <mergeCell ref="U33:U36"/>
    <mergeCell ref="T33:T36"/>
    <mergeCell ref="S33:S36"/>
    <mergeCell ref="AA33:AA36"/>
    <mergeCell ref="AB33:AB36"/>
    <mergeCell ref="AC37:AC40"/>
    <mergeCell ref="Z37:Z40"/>
    <mergeCell ref="Y37:Y40"/>
    <mergeCell ref="X37:X40"/>
    <mergeCell ref="W37:W40"/>
    <mergeCell ref="V37:V40"/>
    <mergeCell ref="U37:U40"/>
    <mergeCell ref="T37:T40"/>
    <mergeCell ref="S37:S40"/>
    <mergeCell ref="AA37:AA40"/>
    <mergeCell ref="AB37:AB40"/>
    <mergeCell ref="AC41:AC44"/>
    <mergeCell ref="Z41:Z44"/>
    <mergeCell ref="Y41:Y44"/>
    <mergeCell ref="X41:X44"/>
    <mergeCell ref="W41:W44"/>
    <mergeCell ref="V41:V44"/>
    <mergeCell ref="U41:U44"/>
    <mergeCell ref="T41:T44"/>
    <mergeCell ref="S41:S44"/>
    <mergeCell ref="AA41:AA44"/>
    <mergeCell ref="AB41:AB44"/>
    <mergeCell ref="AC45:AC48"/>
    <mergeCell ref="Z45:Z48"/>
    <mergeCell ref="Y45:Y48"/>
    <mergeCell ref="X45:X48"/>
    <mergeCell ref="W45:W48"/>
    <mergeCell ref="V45:V48"/>
    <mergeCell ref="U45:U48"/>
    <mergeCell ref="T45:T48"/>
    <mergeCell ref="S45:S48"/>
    <mergeCell ref="AA45:AA48"/>
    <mergeCell ref="AB45:AB48"/>
    <mergeCell ref="T49:T52"/>
    <mergeCell ref="U49:U52"/>
    <mergeCell ref="V49:V52"/>
    <mergeCell ref="W49:W52"/>
    <mergeCell ref="X49:X52"/>
    <mergeCell ref="Y49:Y52"/>
    <mergeCell ref="Z49:Z52"/>
    <mergeCell ref="AC49:AC52"/>
    <mergeCell ref="A49:A52"/>
    <mergeCell ref="B49:B52"/>
    <mergeCell ref="C49:C52"/>
    <mergeCell ref="D49:D52"/>
    <mergeCell ref="E49:E52"/>
    <mergeCell ref="F49:F52"/>
    <mergeCell ref="G49:G52"/>
    <mergeCell ref="H49:H52"/>
    <mergeCell ref="S49:S52"/>
    <mergeCell ref="AA49:AA52"/>
    <mergeCell ref="AB49:AB52"/>
    <mergeCell ref="A53:A56"/>
    <mergeCell ref="B53:B56"/>
    <mergeCell ref="C53:C56"/>
    <mergeCell ref="D53:D56"/>
    <mergeCell ref="E53:E56"/>
    <mergeCell ref="F53:F56"/>
    <mergeCell ref="G53:G56"/>
    <mergeCell ref="H53:H56"/>
    <mergeCell ref="S53:S56"/>
    <mergeCell ref="A57:A60"/>
    <mergeCell ref="B57:B60"/>
    <mergeCell ref="C57:C60"/>
    <mergeCell ref="D57:D60"/>
    <mergeCell ref="E57:E60"/>
    <mergeCell ref="F57:F60"/>
    <mergeCell ref="G57:G60"/>
    <mergeCell ref="H57:H60"/>
    <mergeCell ref="S57:S60"/>
    <mergeCell ref="AC57:AC60"/>
    <mergeCell ref="T53:T56"/>
    <mergeCell ref="U53:U56"/>
    <mergeCell ref="V53:V56"/>
    <mergeCell ref="W53:W56"/>
    <mergeCell ref="X53:X56"/>
    <mergeCell ref="Y53:Y56"/>
    <mergeCell ref="Z53:Z56"/>
    <mergeCell ref="AC53:AC56"/>
    <mergeCell ref="T57:T60"/>
    <mergeCell ref="U57:U60"/>
    <mergeCell ref="V57:V60"/>
    <mergeCell ref="W57:W60"/>
    <mergeCell ref="X57:X60"/>
    <mergeCell ref="Y57:Y60"/>
    <mergeCell ref="Z57:Z60"/>
    <mergeCell ref="AA53:AA56"/>
    <mergeCell ref="AA57:AA60"/>
    <mergeCell ref="AB53:AB56"/>
    <mergeCell ref="AB57:AB60"/>
    <mergeCell ref="A61:A64"/>
    <mergeCell ref="B61:B64"/>
    <mergeCell ref="C61:C64"/>
    <mergeCell ref="D61:D64"/>
    <mergeCell ref="E61:E64"/>
    <mergeCell ref="F61:F64"/>
    <mergeCell ref="G61:G64"/>
    <mergeCell ref="H61:H64"/>
    <mergeCell ref="S61:S64"/>
    <mergeCell ref="AA83:AA87"/>
    <mergeCell ref="AB83:AB87"/>
    <mergeCell ref="AC83:AC87"/>
    <mergeCell ref="T61:T64"/>
    <mergeCell ref="U61:U64"/>
    <mergeCell ref="V61:V64"/>
    <mergeCell ref="W61:W64"/>
    <mergeCell ref="X61:X64"/>
    <mergeCell ref="Y61:Y64"/>
    <mergeCell ref="Z61:Z64"/>
    <mergeCell ref="AA61:AA64"/>
    <mergeCell ref="AB61:AB64"/>
    <mergeCell ref="Z65:Z68"/>
    <mergeCell ref="Z70:Z73"/>
    <mergeCell ref="AC70:AC73"/>
    <mergeCell ref="AC65:AC68"/>
    <mergeCell ref="AC74:AC77"/>
    <mergeCell ref="T78:T81"/>
    <mergeCell ref="U78:U81"/>
    <mergeCell ref="V78:V81"/>
    <mergeCell ref="W78:W81"/>
    <mergeCell ref="X78:X81"/>
    <mergeCell ref="V70:V73"/>
    <mergeCell ref="W70:W73"/>
    <mergeCell ref="D88:D92"/>
    <mergeCell ref="E88:E92"/>
    <mergeCell ref="F88:F92"/>
    <mergeCell ref="G88:G92"/>
    <mergeCell ref="H88:H92"/>
    <mergeCell ref="S88:S92"/>
    <mergeCell ref="AC61:AC64"/>
    <mergeCell ref="A82:AC82"/>
    <mergeCell ref="A83:A87"/>
    <mergeCell ref="B83:B87"/>
    <mergeCell ref="C83:C87"/>
    <mergeCell ref="D83:D87"/>
    <mergeCell ref="E83:E87"/>
    <mergeCell ref="F83:F87"/>
    <mergeCell ref="G83:G87"/>
    <mergeCell ref="H83:H87"/>
    <mergeCell ref="S83:S87"/>
    <mergeCell ref="T83:T87"/>
    <mergeCell ref="U83:U87"/>
    <mergeCell ref="V83:V87"/>
    <mergeCell ref="W83:W87"/>
    <mergeCell ref="X83:X87"/>
    <mergeCell ref="Y83:Y87"/>
    <mergeCell ref="Z83:Z87"/>
    <mergeCell ref="X93:X97"/>
    <mergeCell ref="Y93:Y97"/>
    <mergeCell ref="Z93:Z97"/>
    <mergeCell ref="AA93:AA97"/>
    <mergeCell ref="AB93:AB97"/>
    <mergeCell ref="A93:A97"/>
    <mergeCell ref="B93:B97"/>
    <mergeCell ref="C93:C97"/>
    <mergeCell ref="D93:D97"/>
    <mergeCell ref="E93:E97"/>
    <mergeCell ref="F93:F97"/>
    <mergeCell ref="G93:G97"/>
    <mergeCell ref="H93:H97"/>
    <mergeCell ref="S93:S97"/>
    <mergeCell ref="T88:T92"/>
    <mergeCell ref="U88:U92"/>
    <mergeCell ref="V88:V92"/>
    <mergeCell ref="W88:W92"/>
    <mergeCell ref="A98:A102"/>
    <mergeCell ref="B98:B102"/>
    <mergeCell ref="C98:C102"/>
    <mergeCell ref="D98:D102"/>
    <mergeCell ref="E98:E102"/>
    <mergeCell ref="F98:F102"/>
    <mergeCell ref="G98:G102"/>
    <mergeCell ref="H98:H102"/>
    <mergeCell ref="S98:S102"/>
    <mergeCell ref="T98:T102"/>
    <mergeCell ref="U98:U102"/>
    <mergeCell ref="V98:V102"/>
    <mergeCell ref="W98:W102"/>
    <mergeCell ref="T93:T97"/>
    <mergeCell ref="U93:U97"/>
    <mergeCell ref="V93:V97"/>
    <mergeCell ref="W93:W97"/>
    <mergeCell ref="A88:A92"/>
    <mergeCell ref="B88:B92"/>
    <mergeCell ref="C88:C92"/>
    <mergeCell ref="U112:U116"/>
    <mergeCell ref="T112:T116"/>
    <mergeCell ref="S112:S116"/>
    <mergeCell ref="Z98:Z102"/>
    <mergeCell ref="AA98:AA102"/>
    <mergeCell ref="AB98:AB102"/>
    <mergeCell ref="AC112:AC116"/>
    <mergeCell ref="Z112:Z116"/>
    <mergeCell ref="Y112:Y116"/>
    <mergeCell ref="X112:X116"/>
    <mergeCell ref="W112:W116"/>
    <mergeCell ref="V112:V116"/>
    <mergeCell ref="U108:U111"/>
    <mergeCell ref="T108:T111"/>
    <mergeCell ref="S108:S111"/>
    <mergeCell ref="W108:W111"/>
    <mergeCell ref="V108:V111"/>
    <mergeCell ref="AB112:AB116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>
    <oddHeader>&amp;C&amp;P</oddHeader>
  </headerFooter>
  <rowBreaks count="1" manualBreakCount="1">
    <brk id="4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9" spans="5:11" x14ac:dyDescent="0.25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25">
      <c r="F17" s="1"/>
    </row>
    <row r="25" spans="5:6" ht="18.75" x14ac:dyDescent="0.3">
      <c r="E25" s="2"/>
    </row>
    <row r="26" spans="5:6" ht="18.75" x14ac:dyDescent="0.3">
      <c r="E26" s="2"/>
    </row>
    <row r="27" spans="5:6" ht="18.75" x14ac:dyDescent="0.3">
      <c r="E27" s="2"/>
    </row>
    <row r="28" spans="5:6" ht="18.75" x14ac:dyDescent="0.3">
      <c r="E28" s="2"/>
    </row>
    <row r="29" spans="5:6" ht="18.75" x14ac:dyDescent="0.3">
      <c r="E29" s="2"/>
    </row>
    <row r="30" spans="5:6" ht="18.75" x14ac:dyDescent="0.3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2024-03-22T06:53:14Z</dcterms:modified>
</cp:coreProperties>
</file>