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6155" yWindow="-270" windowWidth="10095" windowHeight="15840"/>
  </bookViews>
  <sheets>
    <sheet name="Лист1" sheetId="1" r:id="rId1"/>
    <sheet name="Лист2" sheetId="2" r:id="rId2"/>
    <sheet name="Лист3" sheetId="3" r:id="rId3"/>
  </sheets>
  <definedNames>
    <definedName name="_xlnm.Print_Titles" localSheetId="0">Лист1!$9:$13</definedName>
    <definedName name="_xlnm.Print_Area" localSheetId="0">Лист1!$A$1:$AC$107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1" l="1"/>
  <c r="M34" i="1"/>
  <c r="N34" i="1"/>
  <c r="O34" i="1"/>
  <c r="P34" i="1"/>
  <c r="Q34" i="1"/>
  <c r="R34" i="1"/>
  <c r="L33" i="1"/>
  <c r="M33" i="1"/>
  <c r="N33" i="1"/>
  <c r="O33" i="1"/>
  <c r="P33" i="1"/>
  <c r="Q33" i="1"/>
  <c r="R33" i="1"/>
  <c r="L32" i="1"/>
  <c r="M32" i="1"/>
  <c r="N32" i="1"/>
  <c r="O32" i="1"/>
  <c r="P32" i="1"/>
  <c r="Q32" i="1"/>
  <c r="R32" i="1"/>
  <c r="K33" i="1"/>
  <c r="K34" i="1"/>
  <c r="K32" i="1"/>
  <c r="J58" i="1"/>
  <c r="J57" i="1"/>
  <c r="J56" i="1"/>
  <c r="R55" i="1"/>
  <c r="J55" i="1" s="1"/>
  <c r="Q55" i="1"/>
  <c r="P55" i="1"/>
  <c r="O55" i="1"/>
  <c r="N55" i="1"/>
  <c r="M55" i="1"/>
  <c r="L55" i="1"/>
  <c r="K55" i="1"/>
  <c r="Q35" i="1" l="1"/>
  <c r="N66" i="1" l="1"/>
  <c r="N67" i="1"/>
  <c r="N39" i="1"/>
  <c r="N65" i="1"/>
  <c r="Q99" i="1"/>
  <c r="Q94" i="1"/>
  <c r="Q89" i="1"/>
  <c r="Q84" i="1"/>
  <c r="Q80" i="1"/>
  <c r="Q76" i="1"/>
  <c r="Q72" i="1"/>
  <c r="Q68" i="1"/>
  <c r="Q67" i="1"/>
  <c r="Q66" i="1"/>
  <c r="Q65" i="1"/>
  <c r="Q59" i="1"/>
  <c r="Q51" i="1"/>
  <c r="Q47" i="1"/>
  <c r="Q43" i="1"/>
  <c r="Q39" i="1"/>
  <c r="Q25" i="1"/>
  <c r="Q20" i="1"/>
  <c r="Q107" i="1" s="1"/>
  <c r="Q19" i="1"/>
  <c r="Q106" i="1" s="1"/>
  <c r="Q17" i="1"/>
  <c r="P99" i="1"/>
  <c r="P94" i="1"/>
  <c r="P89" i="1"/>
  <c r="P84" i="1"/>
  <c r="P80" i="1"/>
  <c r="P76" i="1"/>
  <c r="P72" i="1"/>
  <c r="P68" i="1"/>
  <c r="P67" i="1"/>
  <c r="P66" i="1"/>
  <c r="P65" i="1"/>
  <c r="P64" i="1" s="1"/>
  <c r="P59" i="1"/>
  <c r="P51" i="1"/>
  <c r="P47" i="1"/>
  <c r="P43" i="1"/>
  <c r="P39" i="1"/>
  <c r="P35" i="1"/>
  <c r="P31" i="1"/>
  <c r="P25" i="1"/>
  <c r="P20" i="1"/>
  <c r="P107" i="1" s="1"/>
  <c r="P19" i="1"/>
  <c r="P17" i="1"/>
  <c r="P106" i="1" l="1"/>
  <c r="Q64" i="1"/>
  <c r="P104" i="1"/>
  <c r="Q31" i="1"/>
  <c r="N64" i="1"/>
  <c r="Q104" i="1"/>
  <c r="J83" i="1" l="1"/>
  <c r="J82" i="1"/>
  <c r="J81" i="1"/>
  <c r="R80" i="1"/>
  <c r="O80" i="1"/>
  <c r="N80" i="1"/>
  <c r="M80" i="1"/>
  <c r="L80" i="1"/>
  <c r="K80" i="1"/>
  <c r="J97" i="1"/>
  <c r="J96" i="1"/>
  <c r="J95" i="1"/>
  <c r="R94" i="1"/>
  <c r="O94" i="1"/>
  <c r="N94" i="1"/>
  <c r="M94" i="1"/>
  <c r="L94" i="1"/>
  <c r="K94" i="1"/>
  <c r="J92" i="1"/>
  <c r="J91" i="1"/>
  <c r="J90" i="1"/>
  <c r="R89" i="1"/>
  <c r="O89" i="1"/>
  <c r="N89" i="1"/>
  <c r="M89" i="1"/>
  <c r="L89" i="1"/>
  <c r="K89" i="1"/>
  <c r="J54" i="1"/>
  <c r="J53" i="1"/>
  <c r="J52" i="1"/>
  <c r="R51" i="1"/>
  <c r="O51" i="1"/>
  <c r="N51" i="1"/>
  <c r="M51" i="1"/>
  <c r="L51" i="1"/>
  <c r="K51" i="1"/>
  <c r="J51" i="1" l="1"/>
  <c r="J89" i="1"/>
  <c r="J94" i="1"/>
  <c r="J80" i="1"/>
  <c r="L19" i="1"/>
  <c r="M19" i="1"/>
  <c r="N19" i="1"/>
  <c r="N106" i="1" s="1"/>
  <c r="O19" i="1"/>
  <c r="R19" i="1"/>
  <c r="K19" i="1"/>
  <c r="N31" i="1" l="1"/>
  <c r="L20" i="1"/>
  <c r="M20" i="1"/>
  <c r="M107" i="1" s="1"/>
  <c r="N20" i="1"/>
  <c r="O20" i="1"/>
  <c r="O107" i="1" s="1"/>
  <c r="R20" i="1"/>
  <c r="K20" i="1"/>
  <c r="K107" i="1" s="1"/>
  <c r="K17" i="1"/>
  <c r="L25" i="1"/>
  <c r="M25" i="1"/>
  <c r="N25" i="1"/>
  <c r="O25" i="1"/>
  <c r="R25" i="1"/>
  <c r="K25" i="1"/>
  <c r="J26" i="1"/>
  <c r="J27" i="1"/>
  <c r="J28" i="1"/>
  <c r="J29" i="1"/>
  <c r="N107" i="1" l="1"/>
  <c r="R107" i="1"/>
  <c r="L107" i="1"/>
  <c r="J107" i="1" l="1"/>
  <c r="M47" i="1"/>
  <c r="N47" i="1"/>
  <c r="O47" i="1"/>
  <c r="R47" i="1"/>
  <c r="M59" i="1" l="1"/>
  <c r="N59" i="1"/>
  <c r="O59" i="1"/>
  <c r="R59" i="1"/>
  <c r="J50" i="1"/>
  <c r="J49" i="1"/>
  <c r="J48" i="1"/>
  <c r="L47" i="1"/>
  <c r="K47" i="1"/>
  <c r="J47" i="1" l="1"/>
  <c r="L67" i="1"/>
  <c r="L106" i="1" s="1"/>
  <c r="M67" i="1"/>
  <c r="M106" i="1" s="1"/>
  <c r="O67" i="1"/>
  <c r="O106" i="1" s="1"/>
  <c r="R67" i="1"/>
  <c r="R106" i="1" s="1"/>
  <c r="L66" i="1"/>
  <c r="M66" i="1"/>
  <c r="O66" i="1"/>
  <c r="R66" i="1"/>
  <c r="K66" i="1"/>
  <c r="K67" i="1"/>
  <c r="K106" i="1" s="1"/>
  <c r="L65" i="1"/>
  <c r="M65" i="1"/>
  <c r="O65" i="1"/>
  <c r="R65" i="1"/>
  <c r="K65" i="1"/>
  <c r="K104" i="1" s="1"/>
  <c r="J79" i="1"/>
  <c r="J78" i="1"/>
  <c r="J77" i="1"/>
  <c r="R76" i="1"/>
  <c r="O76" i="1"/>
  <c r="N76" i="1"/>
  <c r="M76" i="1"/>
  <c r="L76" i="1"/>
  <c r="K76" i="1"/>
  <c r="J106" i="1" l="1"/>
  <c r="J76" i="1"/>
  <c r="M35" i="1"/>
  <c r="L59" i="1" l="1"/>
  <c r="L35" i="1"/>
  <c r="J75" i="1" l="1"/>
  <c r="J74" i="1"/>
  <c r="J73" i="1"/>
  <c r="R72" i="1"/>
  <c r="O72" i="1"/>
  <c r="N72" i="1"/>
  <c r="M72" i="1"/>
  <c r="L72" i="1"/>
  <c r="K72" i="1"/>
  <c r="J72" i="1" l="1"/>
  <c r="K59" i="1"/>
  <c r="J60" i="1"/>
  <c r="J61" i="1"/>
  <c r="J62" i="1"/>
  <c r="J59" i="1" l="1"/>
  <c r="L43" i="1" l="1"/>
  <c r="M43" i="1"/>
  <c r="N43" i="1"/>
  <c r="O43" i="1"/>
  <c r="R43" i="1"/>
  <c r="K43" i="1"/>
  <c r="J45" i="1"/>
  <c r="J46" i="1"/>
  <c r="J44" i="1"/>
  <c r="J43" i="1" l="1"/>
  <c r="O64" i="1"/>
  <c r="K64" i="1"/>
  <c r="L31" i="1"/>
  <c r="L17" i="1"/>
  <c r="M17" i="1"/>
  <c r="N17" i="1"/>
  <c r="N104" i="1" s="1"/>
  <c r="O17" i="1"/>
  <c r="R17" i="1"/>
  <c r="L99" i="1"/>
  <c r="M99" i="1"/>
  <c r="N99" i="1"/>
  <c r="O99" i="1"/>
  <c r="R99" i="1"/>
  <c r="K99" i="1"/>
  <c r="L84" i="1"/>
  <c r="M84" i="1"/>
  <c r="N84" i="1"/>
  <c r="O84" i="1"/>
  <c r="R84" i="1"/>
  <c r="K84" i="1"/>
  <c r="L68" i="1"/>
  <c r="M68" i="1"/>
  <c r="N68" i="1"/>
  <c r="O68" i="1"/>
  <c r="R68" i="1"/>
  <c r="K68" i="1"/>
  <c r="L39" i="1"/>
  <c r="M39" i="1"/>
  <c r="O39" i="1"/>
  <c r="R39" i="1"/>
  <c r="K39" i="1"/>
  <c r="N35" i="1"/>
  <c r="O35" i="1"/>
  <c r="R35" i="1"/>
  <c r="K35" i="1"/>
  <c r="R23" i="1"/>
  <c r="Q23" i="1" s="1"/>
  <c r="J100" i="1"/>
  <c r="J101" i="1"/>
  <c r="J102" i="1"/>
  <c r="J69" i="1"/>
  <c r="J70" i="1"/>
  <c r="J71" i="1"/>
  <c r="J85" i="1"/>
  <c r="J86" i="1"/>
  <c r="J87" i="1"/>
  <c r="J36" i="1"/>
  <c r="J37" i="1"/>
  <c r="J38" i="1"/>
  <c r="J40" i="1"/>
  <c r="J41" i="1"/>
  <c r="J42" i="1"/>
  <c r="J22" i="1"/>
  <c r="J24" i="1"/>
  <c r="Q18" i="1" l="1"/>
  <c r="Q21" i="1"/>
  <c r="R18" i="1"/>
  <c r="R105" i="1" s="1"/>
  <c r="P23" i="1"/>
  <c r="R104" i="1"/>
  <c r="L104" i="1"/>
  <c r="O104" i="1"/>
  <c r="M104" i="1"/>
  <c r="J68" i="1"/>
  <c r="J84" i="1"/>
  <c r="M64" i="1"/>
  <c r="R64" i="1"/>
  <c r="J20" i="1"/>
  <c r="M31" i="1"/>
  <c r="J17" i="1"/>
  <c r="J66" i="1"/>
  <c r="O23" i="1"/>
  <c r="O18" i="1" s="1"/>
  <c r="O105" i="1" s="1"/>
  <c r="O31" i="1"/>
  <c r="J35" i="1"/>
  <c r="J32" i="1"/>
  <c r="L64" i="1"/>
  <c r="R21" i="1"/>
  <c r="J67" i="1"/>
  <c r="J33" i="1"/>
  <c r="K31" i="1"/>
  <c r="J65" i="1"/>
  <c r="J34" i="1"/>
  <c r="R31" i="1"/>
  <c r="J99" i="1"/>
  <c r="J39" i="1"/>
  <c r="J25" i="1"/>
  <c r="E32" i="2"/>
  <c r="G20" i="2"/>
  <c r="H20" i="2"/>
  <c r="I20" i="2"/>
  <c r="J20" i="2"/>
  <c r="F20" i="2"/>
  <c r="R103" i="1" l="1"/>
  <c r="Q105" i="1"/>
  <c r="Q103" i="1" s="1"/>
  <c r="Q16" i="1"/>
  <c r="R16" i="1"/>
  <c r="P18" i="1"/>
  <c r="P21" i="1"/>
  <c r="O103" i="1"/>
  <c r="O16" i="1"/>
  <c r="J64" i="1"/>
  <c r="J104" i="1"/>
  <c r="N23" i="1"/>
  <c r="N18" i="1" s="1"/>
  <c r="N105" i="1" s="1"/>
  <c r="O21" i="1"/>
  <c r="J31" i="1"/>
  <c r="P105" i="1" l="1"/>
  <c r="P103" i="1" s="1"/>
  <c r="P16" i="1"/>
  <c r="N103" i="1"/>
  <c r="N16" i="1"/>
  <c r="M23" i="1"/>
  <c r="M18" i="1" s="1"/>
  <c r="N21" i="1"/>
  <c r="M105" i="1" l="1"/>
  <c r="M103" i="1" s="1"/>
  <c r="M16" i="1"/>
  <c r="L23" i="1"/>
  <c r="L18" i="1" s="1"/>
  <c r="M21" i="1"/>
  <c r="L105" i="1" l="1"/>
  <c r="L103" i="1" s="1"/>
  <c r="L16" i="1"/>
  <c r="K23" i="1"/>
  <c r="L21" i="1"/>
  <c r="K18" i="1" l="1"/>
  <c r="K16" i="1" s="1"/>
  <c r="J23" i="1"/>
  <c r="K21" i="1"/>
  <c r="J21" i="1" s="1"/>
  <c r="J18" i="1" l="1"/>
  <c r="J16" i="1"/>
  <c r="K105" i="1"/>
  <c r="K103" i="1" s="1"/>
  <c r="J105" i="1" l="1"/>
  <c r="J103" i="1"/>
</calcChain>
</file>

<file path=xl/sharedStrings.xml><?xml version="1.0" encoding="utf-8"?>
<sst xmlns="http://schemas.openxmlformats.org/spreadsheetml/2006/main" count="429" uniqueCount="107">
  <si>
    <t>№ п/п</t>
  </si>
  <si>
    <t>с (год)</t>
  </si>
  <si>
    <t>по (год)</t>
  </si>
  <si>
    <t>единица измерения</t>
  </si>
  <si>
    <t>всего, в т.ч.:</t>
  </si>
  <si>
    <t>х</t>
  </si>
  <si>
    <t>в том числе по годам реализации ПП</t>
  </si>
  <si>
    <t xml:space="preserve">в том числе по годам реализации ПП </t>
  </si>
  <si>
    <t>Итого по ПП</t>
  </si>
  <si>
    <t>Целевые индикаторы реализации мероприятия (группы мероприятий) ПП</t>
  </si>
  <si>
    <t>Объем финансирования мероприятий  ПП (рублей)</t>
  </si>
  <si>
    <t>1.2.</t>
  </si>
  <si>
    <t>стало</t>
  </si>
  <si>
    <t>было</t>
  </si>
  <si>
    <t>1.1.</t>
  </si>
  <si>
    <t>областной бюджет</t>
  </si>
  <si>
    <t>городской бюджет</t>
  </si>
  <si>
    <t>3.</t>
  </si>
  <si>
    <t>4.</t>
  </si>
  <si>
    <t>Ннаименование мероприятия ПП</t>
  </si>
  <si>
    <t>Срок  реализации мероприятия ПП</t>
  </si>
  <si>
    <t>Источники финансирования</t>
  </si>
  <si>
    <t>Всего</t>
  </si>
  <si>
    <t>Наименование</t>
  </si>
  <si>
    <t>Значение</t>
  </si>
  <si>
    <t>Коды классификации расходов</t>
  </si>
  <si>
    <t>Раздел</t>
  </si>
  <si>
    <t>Подраздел</t>
  </si>
  <si>
    <t xml:space="preserve">Главный распорядитель бюджетных средств </t>
  </si>
  <si>
    <t>Администрация КМР</t>
  </si>
  <si>
    <t>Таблица 7.6.4</t>
  </si>
  <si>
    <t>МЕРОПРИЯТИЯ  ПОДПРОГРАММЫ 6 МУНИЦИПАЛЬНОЙ ПРОГРАММЫ</t>
  </si>
  <si>
    <t>2020 год</t>
  </si>
  <si>
    <t>2021 год</t>
  </si>
  <si>
    <t>2022 год</t>
  </si>
  <si>
    <t>2023 год</t>
  </si>
  <si>
    <t>2024 год</t>
  </si>
  <si>
    <t>2025 год</t>
  </si>
  <si>
    <t>федеральный бюджет</t>
  </si>
  <si>
    <t>Код основного мероприятия целевой статьи расходов</t>
  </si>
  <si>
    <t>Задача 1 муниципальной подпрограммы - Оказание поддержки социально-незащищенных семей по газификации жилищного фонда и строительство объектов газовой инфраструктуры</t>
  </si>
  <si>
    <t>Задача 2 муниципальной подпрограммы - Развитие жилищного строительства многоквартирного жилого фонда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t>
  </si>
  <si>
    <t>Количество новых подключенных абонентов к системе газоснабжения</t>
  </si>
  <si>
    <t>2.1.</t>
  </si>
  <si>
    <t>кв.м.</t>
  </si>
  <si>
    <t>Строительство и ввод в эксплуатацию жилья</t>
  </si>
  <si>
    <t>км</t>
  </si>
  <si>
    <t>Строительство водоводов</t>
  </si>
  <si>
    <t>мероприятие 1 ОМ 1 ПП  - Поддержка социально незащищенных семей по газификации жилого фонда</t>
  </si>
  <si>
    <t>2.2.</t>
  </si>
  <si>
    <t>мероприятие 2 ОМ 2 ПП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</si>
  <si>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3.1.</t>
  </si>
  <si>
    <t>мероприятие 1 ОМ 2 ПП  -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</si>
  <si>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мероприятие 1 ОМ 3 ПП  - Строительство водоводов в г.Калачинске Омской области</t>
  </si>
  <si>
    <t>3.2.</t>
  </si>
  <si>
    <t>мероприятие 2 ОМ 3 ПП  - Реализация прочих мероприятий</t>
  </si>
  <si>
    <t>Основное мероприятие 2 ПП - Развитие жилищного строительства</t>
  </si>
  <si>
    <t>Основное мероприятие 1 ПП - Газификация</t>
  </si>
  <si>
    <t>Основное мероприятие 3 ПП - Модернизация системы водоснабжения Калачинского городского поселения</t>
  </si>
  <si>
    <t>Основное мероприятие 4 ПП - Реализация регионального проекта «Чистая вода», направленного на достижение целей федерального проекта «Чистая вода»</t>
  </si>
  <si>
    <t>Цель муниципальной подпрограммы - Повышение качества предоставления жилищно-коммунальных услуг и улучшение качества проживания населения</t>
  </si>
  <si>
    <t>Задача 3 муниципальной подпрограммы - Повышение уровня обеспеченности и качества предоставляемых жилищно-коммунальных услуг</t>
  </si>
  <si>
    <t>Задача 4 муниципальной подпрограммы - Достижение целевых показателей национального проекта "Экология"</t>
  </si>
  <si>
    <t>ед.</t>
  </si>
  <si>
    <t>Приложение к Подпрограмме "Развитие жилищно-коммунального комплекса, обеспечение энергетической эффективности в Калачинском городском поселении" муниципальной программы Калачинского городского поселения Калачинского района Омской области "Развитие экономического потенциала и реализация вопросов местного значения Калачинского городского поселения на 2020-2025 годы"</t>
  </si>
  <si>
    <t>2.3.</t>
  </si>
  <si>
    <t>мероприятие 3 ОМ 2 ПП - Передоставление молодым семьям - участникам подпрограммы при рождении (усыновлении) одного ребенка дополнительной социальной выплаты в размере не менее чем 5 процентов расчетной (средней) стоимости жилья</t>
  </si>
  <si>
    <t>Количество молодых семей получивших дополнительную социальную выплату при рождении (усыновлении) одного ребенка</t>
  </si>
  <si>
    <t>Количество молодых семей получивших социальную выплату</t>
  </si>
  <si>
    <t>семей</t>
  </si>
  <si>
    <t>2.4.</t>
  </si>
  <si>
    <t>Общая площадь аварийного жилищного фонда, расселенного в пределах объема бюджетных средств, выделенных на данные цели в соответствующем году</t>
  </si>
  <si>
    <t>3.3.</t>
  </si>
  <si>
    <t xml:space="preserve">мероприятие 3 ОМ 3 ПП  - Строительство водопроводных сетей микрорайона Солнечный г.Калачинск </t>
  </si>
  <si>
    <t>Общая протяженность трассы водопровода</t>
  </si>
  <si>
    <t>мероприятие 4 ОМ 2 ПП - Обеспечение расходов на оплату разницы стоимости 1 кв.м.,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</si>
  <si>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3.4.</t>
  </si>
  <si>
    <t xml:space="preserve">мероприятие 4 ОМ 3 ПП  - Приобретение технологического оборудования водохозяйственного назначения в г. Калачинк  </t>
  </si>
  <si>
    <t>Количество приобретенного оборудования</t>
  </si>
  <si>
    <t>шт.</t>
  </si>
  <si>
    <t>мероприятие 5 ОМ 2 ПП - Приобретение жилых помещений фонда социального использования</t>
  </si>
  <si>
    <t>ед</t>
  </si>
  <si>
    <t xml:space="preserve">Приобретение жилых помещений </t>
  </si>
  <si>
    <t>мероприятие 2 ОМ 1 ПП  - Строительство блочно-модульной котельной ул.Железнодорожной г.Калачинске</t>
  </si>
  <si>
    <t>внебюджетные средства</t>
  </si>
  <si>
    <t>2.5.</t>
  </si>
  <si>
    <t>2.6.</t>
  </si>
  <si>
    <t xml:space="preserve">мероприятие 6 ОМ 2 ПП - Устранение дефектов домов, участвующих в региональной адресной программы Омской области по переселению граждан из аварийного жилищного фонда в 2019-2025 годах, утвержденной постановлением Правительства Омской области от 10 апреля 2019 года № 117-п </t>
  </si>
  <si>
    <t>05</t>
  </si>
  <si>
    <t>01</t>
  </si>
  <si>
    <t>Общая площадь жилых помещений после устранения дефектов</t>
  </si>
  <si>
    <t>5.</t>
  </si>
  <si>
    <t>Основное мероприятие 5 ПП - Реализация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</si>
  <si>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6.</t>
  </si>
  <si>
    <t>Задача 6 муниципальной подпрограммы - Достижение целевых показателей Федерального проекта "Жилье"</t>
  </si>
  <si>
    <t>Задача 5 муниципальной подпрограммы - Достижение целевых показателей федерального проекта "Обеспечение устойчивого сокращения непригодного для проживания жилищного фонда"</t>
  </si>
  <si>
    <t>F3</t>
  </si>
  <si>
    <t>F1</t>
  </si>
  <si>
    <t>02</t>
  </si>
  <si>
    <t>3.5.</t>
  </si>
  <si>
    <t xml:space="preserve">мероприятие 5 ОМ 3 ПП  - Обеспечение бесперебойного водоснабжения в летний период мкр. Южный г. Калачинск </t>
  </si>
  <si>
    <t>2026 год</t>
  </si>
  <si>
    <t>2027 год</t>
  </si>
  <si>
    <t>Основное мероприятие 6 ПП - Реализация регионального проекта "Жилье", направленного на достижение целей федерального проекта "Жилье"</t>
  </si>
  <si>
    <t>2.7.</t>
  </si>
  <si>
    <t>мероприятие 7 ОМ 2 ПП - Обеспечение расходов на оплату дополнительных квадратных метров приобретаемого жилого помещения, не превышающих более чем на 20 процентов общую площадь расселяемого жилого помещения,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(при расселении жилого помещения свыше минимальной установленной площади)</t>
  </si>
  <si>
    <t xml:space="preserve">Приложение 2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</si>
</sst>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Times New Roman"/>
      <family val="1"/>
      <charset val="204"/>
    </font>
    <font>
      <sz val="14"/>
      <color rgb="FF000000"/>
      <name val="Times New Roman"/>
      <family val="1"/>
      <charset val="204"/>
    </font>
    <font>
      <sz val="11"/>
      <name val="Times New Roman"/>
      <family val="1"/>
      <charset val="204"/>
    </font>
    <font>
      <sz val="1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2" fontId="3" fillId="2" borderId="2"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0" fontId="3" fillId="2" borderId="0" xfId="0" applyFont="1" applyFill="1"/>
    <xf numFmtId="0" fontId="4" fillId="2" borderId="0" xfId="0" applyFont="1" applyFill="1"/>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xf>
    <xf numFmtId="2" fontId="4" fillId="2" borderId="0" xfId="0" applyNumberFormat="1" applyFont="1" applyFill="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3" fillId="2" borderId="2"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4" xfId="0" applyFont="1" applyFill="1" applyBorder="1" applyAlignment="1">
      <alignment horizontal="left" vertical="center"/>
    </xf>
    <xf numFmtId="49" fontId="3" fillId="2" borderId="1" xfId="0" applyNumberFormat="1" applyFont="1" applyFill="1" applyBorder="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justify" vertical="center" wrapText="1"/>
    </xf>
    <xf numFmtId="0" fontId="3" fillId="2" borderId="1" xfId="0" applyFont="1" applyFill="1" applyBorder="1" applyAlignment="1">
      <alignment horizontal="left" vertical="center"/>
    </xf>
    <xf numFmtId="0" fontId="3" fillId="2" borderId="0" xfId="0" applyFont="1" applyFill="1" applyAlignment="1">
      <alignment horizontal="right" vertical="center"/>
    </xf>
    <xf numFmtId="0" fontId="3" fillId="2" borderId="1" xfId="0" applyFont="1" applyFill="1" applyBorder="1" applyAlignment="1">
      <alignment horizontal="center" vertical="center" textRotation="90"/>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Alignment="1">
      <alignment horizontal="center"/>
    </xf>
    <xf numFmtId="16" fontId="3" fillId="2" borderId="1" xfId="0" applyNumberFormat="1" applyFont="1" applyFill="1" applyBorder="1" applyAlignment="1">
      <alignment horizontal="center" vertical="center"/>
    </xf>
    <xf numFmtId="0" fontId="3" fillId="2" borderId="4" xfId="0" applyFont="1" applyFill="1" applyBorder="1" applyAlignment="1">
      <alignment horizontal="left" wrapText="1"/>
    </xf>
    <xf numFmtId="0" fontId="3" fillId="2" borderId="6" xfId="0" applyFont="1" applyFill="1" applyBorder="1" applyAlignment="1">
      <alignment horizontal="left"/>
    </xf>
    <xf numFmtId="0" fontId="3" fillId="2" borderId="5" xfId="0" applyFont="1" applyFill="1" applyBorder="1" applyAlignment="1">
      <alignment horizontal="left"/>
    </xf>
    <xf numFmtId="2" fontId="3" fillId="2"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16"/>
  <sheetViews>
    <sheetView tabSelected="1" topLeftCell="C1" zoomScale="70" zoomScaleNormal="70" zoomScaleSheetLayoutView="70" workbookViewId="0">
      <selection activeCell="A7" sqref="A7:AC7"/>
    </sheetView>
  </sheetViews>
  <sheetFormatPr defaultColWidth="9.140625" defaultRowHeight="15" x14ac:dyDescent="0.25"/>
  <cols>
    <col min="1" max="1" width="10.7109375" style="6" bestFit="1" customWidth="1"/>
    <col min="2" max="2" width="36.28515625" style="6" customWidth="1"/>
    <col min="3" max="4" width="9.140625" style="6"/>
    <col min="5" max="5" width="16.5703125" style="6" customWidth="1"/>
    <col min="6" max="6" width="9.140625" style="6"/>
    <col min="7" max="7" width="12.140625" style="6" customWidth="1"/>
    <col min="8" max="8" width="13.5703125" style="6" customWidth="1"/>
    <col min="9" max="9" width="16.85546875" style="6" customWidth="1"/>
    <col min="10" max="10" width="15.85546875" style="6" customWidth="1"/>
    <col min="11" max="11" width="12.7109375" style="6" bestFit="1" customWidth="1"/>
    <col min="12" max="12" width="14.140625" style="6" customWidth="1"/>
    <col min="13" max="13" width="12.7109375" style="6" customWidth="1"/>
    <col min="14" max="14" width="13.85546875" style="6" customWidth="1"/>
    <col min="15" max="15" width="13.28515625" style="6" customWidth="1"/>
    <col min="16" max="18" width="13.7109375" style="6" customWidth="1"/>
    <col min="19" max="19" width="32" style="6" customWidth="1"/>
    <col min="20" max="20" width="10.5703125" style="6" customWidth="1"/>
    <col min="21" max="16384" width="9.140625" style="6"/>
  </cols>
  <sheetData>
    <row r="1" spans="1:29" x14ac:dyDescent="0.25">
      <c r="A1" s="5"/>
      <c r="B1" s="5"/>
      <c r="C1" s="5"/>
      <c r="D1" s="5"/>
      <c r="E1" s="5"/>
      <c r="F1" s="5"/>
      <c r="G1" s="5"/>
      <c r="H1" s="5"/>
      <c r="I1" s="5"/>
      <c r="J1" s="5"/>
      <c r="K1" s="5"/>
      <c r="L1" s="5"/>
      <c r="M1" s="5"/>
      <c r="N1" s="5"/>
      <c r="O1" s="5"/>
      <c r="P1" s="5"/>
      <c r="Q1" s="5"/>
      <c r="R1" s="5"/>
      <c r="S1" s="5"/>
      <c r="T1" s="5"/>
      <c r="U1" s="33" t="s">
        <v>106</v>
      </c>
      <c r="V1" s="33"/>
      <c r="W1" s="33"/>
      <c r="X1" s="33"/>
      <c r="Y1" s="33"/>
      <c r="Z1" s="33"/>
      <c r="AA1" s="33"/>
      <c r="AB1" s="33"/>
      <c r="AC1" s="33"/>
    </row>
    <row r="2" spans="1:29" ht="15" customHeight="1" x14ac:dyDescent="0.25">
      <c r="A2" s="5"/>
      <c r="B2" s="5"/>
      <c r="C2" s="5"/>
      <c r="D2" s="5"/>
      <c r="E2" s="5"/>
      <c r="F2" s="5"/>
      <c r="G2" s="5"/>
      <c r="H2" s="5"/>
      <c r="I2" s="5"/>
      <c r="J2" s="5"/>
      <c r="K2" s="5"/>
      <c r="L2" s="5"/>
      <c r="M2" s="5"/>
      <c r="N2" s="5"/>
      <c r="O2" s="5"/>
      <c r="P2" s="5"/>
      <c r="Q2" s="5"/>
      <c r="R2" s="5"/>
      <c r="S2" s="5"/>
      <c r="T2" s="5"/>
      <c r="U2" s="34" t="s">
        <v>64</v>
      </c>
      <c r="V2" s="34"/>
      <c r="W2" s="34"/>
      <c r="X2" s="34"/>
      <c r="Y2" s="34"/>
      <c r="Z2" s="34"/>
      <c r="AA2" s="34"/>
      <c r="AB2" s="34"/>
      <c r="AC2" s="34"/>
    </row>
    <row r="3" spans="1:29" ht="23.25" customHeight="1" x14ac:dyDescent="0.25">
      <c r="A3" s="5"/>
      <c r="B3" s="5"/>
      <c r="C3" s="5"/>
      <c r="D3" s="5"/>
      <c r="E3" s="5"/>
      <c r="F3" s="5"/>
      <c r="G3" s="5"/>
      <c r="H3" s="5"/>
      <c r="I3" s="5"/>
      <c r="J3" s="5"/>
      <c r="K3" s="5"/>
      <c r="L3" s="5"/>
      <c r="M3" s="5"/>
      <c r="N3" s="5"/>
      <c r="O3" s="5"/>
      <c r="P3" s="5"/>
      <c r="Q3" s="5"/>
      <c r="R3" s="5"/>
      <c r="S3" s="5"/>
      <c r="T3" s="5"/>
      <c r="U3" s="34"/>
      <c r="V3" s="34"/>
      <c r="W3" s="34"/>
      <c r="X3" s="34"/>
      <c r="Y3" s="34"/>
      <c r="Z3" s="34"/>
      <c r="AA3" s="34"/>
      <c r="AB3" s="34"/>
      <c r="AC3" s="34"/>
    </row>
    <row r="4" spans="1:29" ht="23.25" customHeight="1" x14ac:dyDescent="0.25">
      <c r="A4" s="5"/>
      <c r="B4" s="5"/>
      <c r="C4" s="5"/>
      <c r="D4" s="5"/>
      <c r="E4" s="5"/>
      <c r="F4" s="5"/>
      <c r="G4" s="5"/>
      <c r="H4" s="5"/>
      <c r="I4" s="5"/>
      <c r="J4" s="5"/>
      <c r="K4" s="5"/>
      <c r="L4" s="5"/>
      <c r="M4" s="5"/>
      <c r="N4" s="5"/>
      <c r="O4" s="5"/>
      <c r="P4" s="5"/>
      <c r="Q4" s="5"/>
      <c r="R4" s="5"/>
      <c r="S4" s="5"/>
      <c r="T4" s="5"/>
      <c r="U4" s="34"/>
      <c r="V4" s="34"/>
      <c r="W4" s="34"/>
      <c r="X4" s="34"/>
      <c r="Y4" s="34"/>
      <c r="Z4" s="34"/>
      <c r="AA4" s="34"/>
      <c r="AB4" s="34"/>
      <c r="AC4" s="34"/>
    </row>
    <row r="5" spans="1:29" ht="48.75" customHeight="1" x14ac:dyDescent="0.25">
      <c r="A5" s="5"/>
      <c r="B5" s="5"/>
      <c r="C5" s="5"/>
      <c r="D5" s="5"/>
      <c r="E5" s="5"/>
      <c r="F5" s="5"/>
      <c r="G5" s="5"/>
      <c r="H5" s="5"/>
      <c r="I5" s="5"/>
      <c r="J5" s="5"/>
      <c r="K5" s="5"/>
      <c r="L5" s="5"/>
      <c r="M5" s="5"/>
      <c r="N5" s="5"/>
      <c r="O5" s="5"/>
      <c r="P5" s="5"/>
      <c r="Q5" s="5"/>
      <c r="R5" s="5"/>
      <c r="S5" s="5"/>
      <c r="T5" s="5"/>
      <c r="U5" s="34"/>
      <c r="V5" s="34"/>
      <c r="W5" s="34"/>
      <c r="X5" s="34"/>
      <c r="Y5" s="34"/>
      <c r="Z5" s="34"/>
      <c r="AA5" s="34"/>
      <c r="AB5" s="34"/>
      <c r="AC5" s="34"/>
    </row>
    <row r="6" spans="1:29" x14ac:dyDescent="0.25">
      <c r="A6" s="36" t="s">
        <v>30</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row>
    <row r="7" spans="1:29" x14ac:dyDescent="0.25">
      <c r="A7" s="41" t="s">
        <v>31</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row>
    <row r="8" spans="1:29"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row>
    <row r="9" spans="1:29" ht="29.45" customHeight="1" x14ac:dyDescent="0.25">
      <c r="A9" s="16" t="s">
        <v>0</v>
      </c>
      <c r="B9" s="16" t="s">
        <v>19</v>
      </c>
      <c r="C9" s="17" t="s">
        <v>20</v>
      </c>
      <c r="D9" s="17"/>
      <c r="E9" s="17" t="s">
        <v>28</v>
      </c>
      <c r="F9" s="16" t="s">
        <v>10</v>
      </c>
      <c r="G9" s="16"/>
      <c r="H9" s="16"/>
      <c r="I9" s="16"/>
      <c r="J9" s="16"/>
      <c r="K9" s="16"/>
      <c r="L9" s="16"/>
      <c r="M9" s="16"/>
      <c r="N9" s="16"/>
      <c r="O9" s="16"/>
      <c r="P9" s="16"/>
      <c r="Q9" s="16"/>
      <c r="R9" s="16"/>
      <c r="S9" s="16" t="s">
        <v>9</v>
      </c>
      <c r="T9" s="16"/>
      <c r="U9" s="16"/>
      <c r="V9" s="16"/>
      <c r="W9" s="16"/>
      <c r="X9" s="16"/>
      <c r="Y9" s="16"/>
      <c r="Z9" s="16"/>
      <c r="AA9" s="16"/>
      <c r="AB9" s="16"/>
      <c r="AC9" s="16"/>
    </row>
    <row r="10" spans="1:29" ht="42" customHeight="1" x14ac:dyDescent="0.25">
      <c r="A10" s="16"/>
      <c r="B10" s="16"/>
      <c r="C10" s="17"/>
      <c r="D10" s="17"/>
      <c r="E10" s="17"/>
      <c r="F10" s="16"/>
      <c r="G10" s="16"/>
      <c r="H10" s="16"/>
      <c r="I10" s="16"/>
      <c r="J10" s="16"/>
      <c r="K10" s="16"/>
      <c r="L10" s="16"/>
      <c r="M10" s="16"/>
      <c r="N10" s="16"/>
      <c r="O10" s="16"/>
      <c r="P10" s="16"/>
      <c r="Q10" s="16"/>
      <c r="R10" s="16"/>
      <c r="S10" s="16" t="s">
        <v>23</v>
      </c>
      <c r="T10" s="37" t="s">
        <v>3</v>
      </c>
      <c r="U10" s="16" t="s">
        <v>24</v>
      </c>
      <c r="V10" s="16"/>
      <c r="W10" s="16"/>
      <c r="X10" s="16"/>
      <c r="Y10" s="16"/>
      <c r="Z10" s="16"/>
      <c r="AA10" s="16"/>
      <c r="AB10" s="16"/>
      <c r="AC10" s="16"/>
    </row>
    <row r="11" spans="1:29" ht="61.15" customHeight="1" x14ac:dyDescent="0.25">
      <c r="A11" s="16"/>
      <c r="B11" s="16"/>
      <c r="C11" s="17"/>
      <c r="D11" s="17"/>
      <c r="E11" s="17"/>
      <c r="F11" s="38" t="s">
        <v>25</v>
      </c>
      <c r="G11" s="39"/>
      <c r="H11" s="40"/>
      <c r="I11" s="17" t="s">
        <v>21</v>
      </c>
      <c r="J11" s="16" t="s">
        <v>22</v>
      </c>
      <c r="K11" s="16" t="s">
        <v>6</v>
      </c>
      <c r="L11" s="16"/>
      <c r="M11" s="16"/>
      <c r="N11" s="16"/>
      <c r="O11" s="16"/>
      <c r="P11" s="16"/>
      <c r="Q11" s="16"/>
      <c r="R11" s="16"/>
      <c r="S11" s="16"/>
      <c r="T11" s="37"/>
      <c r="U11" s="16" t="s">
        <v>22</v>
      </c>
      <c r="V11" s="16" t="s">
        <v>7</v>
      </c>
      <c r="W11" s="16"/>
      <c r="X11" s="16"/>
      <c r="Y11" s="16"/>
      <c r="Z11" s="16"/>
      <c r="AA11" s="16"/>
      <c r="AB11" s="16"/>
      <c r="AC11" s="16"/>
    </row>
    <row r="12" spans="1:29" ht="93" customHeight="1" x14ac:dyDescent="0.25">
      <c r="A12" s="16"/>
      <c r="B12" s="16"/>
      <c r="C12" s="12" t="s">
        <v>1</v>
      </c>
      <c r="D12" s="12" t="s">
        <v>2</v>
      </c>
      <c r="E12" s="17"/>
      <c r="F12" s="12" t="s">
        <v>26</v>
      </c>
      <c r="G12" s="12" t="s">
        <v>27</v>
      </c>
      <c r="H12" s="13" t="s">
        <v>39</v>
      </c>
      <c r="I12" s="17"/>
      <c r="J12" s="16"/>
      <c r="K12" s="12" t="s">
        <v>32</v>
      </c>
      <c r="L12" s="12" t="s">
        <v>33</v>
      </c>
      <c r="M12" s="12" t="s">
        <v>34</v>
      </c>
      <c r="N12" s="12" t="s">
        <v>35</v>
      </c>
      <c r="O12" s="12" t="s">
        <v>36</v>
      </c>
      <c r="P12" s="12" t="s">
        <v>37</v>
      </c>
      <c r="Q12" s="12" t="s">
        <v>101</v>
      </c>
      <c r="R12" s="12" t="s">
        <v>102</v>
      </c>
      <c r="S12" s="16"/>
      <c r="T12" s="37"/>
      <c r="U12" s="16"/>
      <c r="V12" s="12" t="s">
        <v>32</v>
      </c>
      <c r="W12" s="12" t="s">
        <v>33</v>
      </c>
      <c r="X12" s="12" t="s">
        <v>34</v>
      </c>
      <c r="Y12" s="12" t="s">
        <v>35</v>
      </c>
      <c r="Z12" s="12" t="s">
        <v>36</v>
      </c>
      <c r="AA12" s="12" t="s">
        <v>37</v>
      </c>
      <c r="AB12" s="12" t="s">
        <v>101</v>
      </c>
      <c r="AC12" s="12" t="s">
        <v>102</v>
      </c>
    </row>
    <row r="13" spans="1:29" ht="17.25" customHeight="1" x14ac:dyDescent="0.25">
      <c r="A13" s="12">
        <v>1</v>
      </c>
      <c r="B13" s="12">
        <v>2</v>
      </c>
      <c r="C13" s="12">
        <v>3</v>
      </c>
      <c r="D13" s="12">
        <v>4</v>
      </c>
      <c r="E13" s="12">
        <v>5</v>
      </c>
      <c r="F13" s="12">
        <v>6</v>
      </c>
      <c r="G13" s="12">
        <v>7</v>
      </c>
      <c r="H13" s="12">
        <v>8</v>
      </c>
      <c r="I13" s="12">
        <v>9</v>
      </c>
      <c r="J13" s="12">
        <v>10</v>
      </c>
      <c r="K13" s="12">
        <v>11</v>
      </c>
      <c r="L13" s="12">
        <v>12</v>
      </c>
      <c r="M13" s="12">
        <v>13</v>
      </c>
      <c r="N13" s="12">
        <v>14</v>
      </c>
      <c r="O13" s="12">
        <v>15</v>
      </c>
      <c r="P13" s="12">
        <v>16</v>
      </c>
      <c r="Q13" s="12">
        <v>16</v>
      </c>
      <c r="R13" s="12">
        <v>16</v>
      </c>
      <c r="S13" s="12">
        <v>17</v>
      </c>
      <c r="T13" s="12">
        <v>18</v>
      </c>
      <c r="U13" s="12">
        <v>19</v>
      </c>
      <c r="V13" s="12">
        <v>20</v>
      </c>
      <c r="W13" s="12">
        <v>21</v>
      </c>
      <c r="X13" s="12">
        <v>22</v>
      </c>
      <c r="Y13" s="12">
        <v>23</v>
      </c>
      <c r="Z13" s="12">
        <v>24</v>
      </c>
      <c r="AA13" s="12">
        <v>25</v>
      </c>
      <c r="AB13" s="12">
        <v>25</v>
      </c>
      <c r="AC13" s="12">
        <v>25</v>
      </c>
    </row>
    <row r="14" spans="1:29" ht="18" customHeight="1" x14ac:dyDescent="0.25">
      <c r="A14" s="31" t="s">
        <v>60</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30"/>
    </row>
    <row r="15" spans="1:29" ht="18" customHeight="1" x14ac:dyDescent="0.25">
      <c r="A15" s="31" t="s">
        <v>40</v>
      </c>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30"/>
    </row>
    <row r="16" spans="1:29" ht="25.5" customHeight="1" x14ac:dyDescent="0.25">
      <c r="A16" s="18">
        <v>1</v>
      </c>
      <c r="B16" s="19" t="s">
        <v>57</v>
      </c>
      <c r="C16" s="18">
        <v>2020</v>
      </c>
      <c r="D16" s="18">
        <v>2025</v>
      </c>
      <c r="E16" s="19" t="s">
        <v>29</v>
      </c>
      <c r="F16" s="21" t="s">
        <v>5</v>
      </c>
      <c r="G16" s="21" t="s">
        <v>5</v>
      </c>
      <c r="H16" s="21" t="s">
        <v>5</v>
      </c>
      <c r="I16" s="14" t="s">
        <v>4</v>
      </c>
      <c r="J16" s="15">
        <f>SUM(K16:R16)</f>
        <v>1270057.8599999999</v>
      </c>
      <c r="K16" s="15">
        <f>K17+K18+K19+K20</f>
        <v>930057.86</v>
      </c>
      <c r="L16" s="15">
        <f t="shared" ref="L16:R16" si="0">L17+L18+L19+L20</f>
        <v>100000</v>
      </c>
      <c r="M16" s="15">
        <f t="shared" si="0"/>
        <v>20000</v>
      </c>
      <c r="N16" s="15">
        <f t="shared" si="0"/>
        <v>20000</v>
      </c>
      <c r="O16" s="15">
        <f t="shared" si="0"/>
        <v>100000</v>
      </c>
      <c r="P16" s="15">
        <f t="shared" ref="P16:Q16" si="1">P17+P18+P19+P20</f>
        <v>100000</v>
      </c>
      <c r="Q16" s="15">
        <f t="shared" si="1"/>
        <v>0</v>
      </c>
      <c r="R16" s="15">
        <f t="shared" si="0"/>
        <v>0</v>
      </c>
      <c r="S16" s="19" t="s">
        <v>5</v>
      </c>
      <c r="T16" s="19" t="s">
        <v>5</v>
      </c>
      <c r="U16" s="18" t="s">
        <v>5</v>
      </c>
      <c r="V16" s="18" t="s">
        <v>5</v>
      </c>
      <c r="W16" s="18" t="s">
        <v>5</v>
      </c>
      <c r="X16" s="18" t="s">
        <v>5</v>
      </c>
      <c r="Y16" s="18" t="s">
        <v>5</v>
      </c>
      <c r="Z16" s="18" t="s">
        <v>5</v>
      </c>
      <c r="AA16" s="18" t="s">
        <v>5</v>
      </c>
      <c r="AB16" s="18" t="s">
        <v>5</v>
      </c>
      <c r="AC16" s="18" t="s">
        <v>5</v>
      </c>
    </row>
    <row r="17" spans="1:29" ht="33.75" customHeight="1" x14ac:dyDescent="0.25">
      <c r="A17" s="26"/>
      <c r="B17" s="20"/>
      <c r="C17" s="26"/>
      <c r="D17" s="26"/>
      <c r="E17" s="20"/>
      <c r="F17" s="22"/>
      <c r="G17" s="22"/>
      <c r="H17" s="22"/>
      <c r="I17" s="7" t="s">
        <v>38</v>
      </c>
      <c r="J17" s="15">
        <f t="shared" ref="J17:J29" si="2">SUM(K17:R17)</f>
        <v>0</v>
      </c>
      <c r="K17" s="15">
        <f>K22+K26</f>
        <v>0</v>
      </c>
      <c r="L17" s="15">
        <f t="shared" ref="L17:R17" si="3">L22+L26</f>
        <v>0</v>
      </c>
      <c r="M17" s="15">
        <f t="shared" si="3"/>
        <v>0</v>
      </c>
      <c r="N17" s="15">
        <f t="shared" si="3"/>
        <v>0</v>
      </c>
      <c r="O17" s="15">
        <f t="shared" si="3"/>
        <v>0</v>
      </c>
      <c r="P17" s="15">
        <f t="shared" ref="P17:Q17" si="4">P22+P26</f>
        <v>0</v>
      </c>
      <c r="Q17" s="15">
        <f t="shared" si="4"/>
        <v>0</v>
      </c>
      <c r="R17" s="15">
        <f t="shared" si="3"/>
        <v>0</v>
      </c>
      <c r="S17" s="20"/>
      <c r="T17" s="20"/>
      <c r="U17" s="26"/>
      <c r="V17" s="26"/>
      <c r="W17" s="26"/>
      <c r="X17" s="26"/>
      <c r="Y17" s="26"/>
      <c r="Z17" s="26"/>
      <c r="AA17" s="26"/>
      <c r="AB17" s="26"/>
      <c r="AC17" s="26"/>
    </row>
    <row r="18" spans="1:29" ht="33.75" customHeight="1" x14ac:dyDescent="0.25">
      <c r="A18" s="26"/>
      <c r="B18" s="20"/>
      <c r="C18" s="26"/>
      <c r="D18" s="26"/>
      <c r="E18" s="20"/>
      <c r="F18" s="22"/>
      <c r="G18" s="22"/>
      <c r="H18" s="22"/>
      <c r="I18" s="7" t="s">
        <v>15</v>
      </c>
      <c r="J18" s="15">
        <f t="shared" si="2"/>
        <v>0</v>
      </c>
      <c r="K18" s="15">
        <f>K23+K27</f>
        <v>0</v>
      </c>
      <c r="L18" s="15">
        <f t="shared" ref="L18:R18" si="5">L23+L27</f>
        <v>0</v>
      </c>
      <c r="M18" s="15">
        <f t="shared" si="5"/>
        <v>0</v>
      </c>
      <c r="N18" s="15">
        <f t="shared" si="5"/>
        <v>0</v>
      </c>
      <c r="O18" s="15">
        <f t="shared" si="5"/>
        <v>0</v>
      </c>
      <c r="P18" s="15">
        <f t="shared" ref="P18:Q18" si="6">P23+P27</f>
        <v>0</v>
      </c>
      <c r="Q18" s="15">
        <f t="shared" si="6"/>
        <v>0</v>
      </c>
      <c r="R18" s="15">
        <f t="shared" si="5"/>
        <v>0</v>
      </c>
      <c r="S18" s="20"/>
      <c r="T18" s="20"/>
      <c r="U18" s="26"/>
      <c r="V18" s="26"/>
      <c r="W18" s="26"/>
      <c r="X18" s="26"/>
      <c r="Y18" s="26"/>
      <c r="Z18" s="26"/>
      <c r="AA18" s="26"/>
      <c r="AB18" s="26"/>
      <c r="AC18" s="26"/>
    </row>
    <row r="19" spans="1:29" ht="33.75" customHeight="1" x14ac:dyDescent="0.25">
      <c r="A19" s="26"/>
      <c r="B19" s="20"/>
      <c r="C19" s="26"/>
      <c r="D19" s="26"/>
      <c r="E19" s="20"/>
      <c r="F19" s="22"/>
      <c r="G19" s="22"/>
      <c r="H19" s="22"/>
      <c r="I19" s="7" t="s">
        <v>16</v>
      </c>
      <c r="J19" s="15">
        <v>5621680</v>
      </c>
      <c r="K19" s="15">
        <f>K24+K28</f>
        <v>930057.86</v>
      </c>
      <c r="L19" s="15">
        <f t="shared" ref="L19:R19" si="7">L24+L28</f>
        <v>100000</v>
      </c>
      <c r="M19" s="15">
        <f t="shared" si="7"/>
        <v>20000</v>
      </c>
      <c r="N19" s="15">
        <f t="shared" si="7"/>
        <v>20000</v>
      </c>
      <c r="O19" s="15">
        <f t="shared" si="7"/>
        <v>100000</v>
      </c>
      <c r="P19" s="15">
        <f t="shared" ref="P19:Q19" si="8">P24+P28</f>
        <v>100000</v>
      </c>
      <c r="Q19" s="15">
        <f t="shared" si="8"/>
        <v>0</v>
      </c>
      <c r="R19" s="15">
        <f t="shared" si="7"/>
        <v>0</v>
      </c>
      <c r="S19" s="20"/>
      <c r="T19" s="20"/>
      <c r="U19" s="26"/>
      <c r="V19" s="26"/>
      <c r="W19" s="26"/>
      <c r="X19" s="26"/>
      <c r="Y19" s="26"/>
      <c r="Z19" s="26"/>
      <c r="AA19" s="26"/>
      <c r="AB19" s="26"/>
      <c r="AC19" s="26"/>
    </row>
    <row r="20" spans="1:29" ht="33.75" customHeight="1" x14ac:dyDescent="0.25">
      <c r="A20" s="26"/>
      <c r="B20" s="20"/>
      <c r="C20" s="26"/>
      <c r="D20" s="26"/>
      <c r="E20" s="20"/>
      <c r="F20" s="22"/>
      <c r="G20" s="22"/>
      <c r="H20" s="22"/>
      <c r="I20" s="7" t="s">
        <v>84</v>
      </c>
      <c r="J20" s="15">
        <f t="shared" si="2"/>
        <v>0</v>
      </c>
      <c r="K20" s="15">
        <f>K29</f>
        <v>0</v>
      </c>
      <c r="L20" s="15">
        <f t="shared" ref="L20:R20" si="9">L29</f>
        <v>0</v>
      </c>
      <c r="M20" s="15">
        <f t="shared" si="9"/>
        <v>0</v>
      </c>
      <c r="N20" s="15">
        <f t="shared" si="9"/>
        <v>0</v>
      </c>
      <c r="O20" s="15">
        <f t="shared" si="9"/>
        <v>0</v>
      </c>
      <c r="P20" s="15">
        <f t="shared" ref="P20:Q20" si="10">P29</f>
        <v>0</v>
      </c>
      <c r="Q20" s="15">
        <f t="shared" si="10"/>
        <v>0</v>
      </c>
      <c r="R20" s="15">
        <f t="shared" si="9"/>
        <v>0</v>
      </c>
      <c r="S20" s="20"/>
      <c r="T20" s="20"/>
      <c r="U20" s="26"/>
      <c r="V20" s="26"/>
      <c r="W20" s="26"/>
      <c r="X20" s="26"/>
      <c r="Y20" s="26"/>
      <c r="Z20" s="26"/>
      <c r="AA20" s="26"/>
      <c r="AB20" s="26"/>
      <c r="AC20" s="26"/>
    </row>
    <row r="21" spans="1:29" ht="19.5" customHeight="1" x14ac:dyDescent="0.25">
      <c r="A21" s="18" t="s">
        <v>14</v>
      </c>
      <c r="B21" s="19" t="s">
        <v>48</v>
      </c>
      <c r="C21" s="18">
        <v>2020</v>
      </c>
      <c r="D21" s="18">
        <v>2025</v>
      </c>
      <c r="E21" s="19" t="s">
        <v>29</v>
      </c>
      <c r="F21" s="21" t="s">
        <v>5</v>
      </c>
      <c r="G21" s="21" t="s">
        <v>5</v>
      </c>
      <c r="H21" s="21" t="s">
        <v>5</v>
      </c>
      <c r="I21" s="14" t="s">
        <v>4</v>
      </c>
      <c r="J21" s="15">
        <f t="shared" si="2"/>
        <v>500000</v>
      </c>
      <c r="K21" s="15">
        <f>K22+K23+K24</f>
        <v>160000</v>
      </c>
      <c r="L21" s="15">
        <f t="shared" ref="L21:R21" si="11">L22+L23+L24</f>
        <v>100000</v>
      </c>
      <c r="M21" s="15">
        <f t="shared" si="11"/>
        <v>20000</v>
      </c>
      <c r="N21" s="15">
        <f t="shared" si="11"/>
        <v>20000</v>
      </c>
      <c r="O21" s="15">
        <f t="shared" si="11"/>
        <v>100000</v>
      </c>
      <c r="P21" s="15">
        <f t="shared" ref="P21:Q21" si="12">P22+P23+P24</f>
        <v>100000</v>
      </c>
      <c r="Q21" s="15">
        <f t="shared" si="12"/>
        <v>0</v>
      </c>
      <c r="R21" s="15">
        <f t="shared" si="11"/>
        <v>0</v>
      </c>
      <c r="S21" s="19" t="s">
        <v>42</v>
      </c>
      <c r="T21" s="18" t="s">
        <v>63</v>
      </c>
      <c r="U21" s="18">
        <v>95</v>
      </c>
      <c r="V21" s="18">
        <v>20</v>
      </c>
      <c r="W21" s="18">
        <v>15</v>
      </c>
      <c r="X21" s="18">
        <v>15</v>
      </c>
      <c r="Y21" s="18">
        <v>15</v>
      </c>
      <c r="Z21" s="18">
        <v>15</v>
      </c>
      <c r="AA21" s="18">
        <v>15</v>
      </c>
      <c r="AB21" s="18" t="s">
        <v>5</v>
      </c>
      <c r="AC21" s="18" t="s">
        <v>5</v>
      </c>
    </row>
    <row r="22" spans="1:29" ht="30" x14ac:dyDescent="0.25">
      <c r="A22" s="26"/>
      <c r="B22" s="20"/>
      <c r="C22" s="26"/>
      <c r="D22" s="26"/>
      <c r="E22" s="20"/>
      <c r="F22" s="22"/>
      <c r="G22" s="22"/>
      <c r="H22" s="22"/>
      <c r="I22" s="8" t="s">
        <v>38</v>
      </c>
      <c r="J22" s="15">
        <f t="shared" si="2"/>
        <v>0</v>
      </c>
      <c r="K22" s="15">
        <v>0</v>
      </c>
      <c r="L22" s="15">
        <v>0</v>
      </c>
      <c r="M22" s="15">
        <v>0</v>
      </c>
      <c r="N22" s="15">
        <v>0</v>
      </c>
      <c r="O22" s="15">
        <v>0</v>
      </c>
      <c r="P22" s="15">
        <v>0</v>
      </c>
      <c r="Q22" s="15">
        <v>0</v>
      </c>
      <c r="R22" s="15">
        <v>0</v>
      </c>
      <c r="S22" s="20"/>
      <c r="T22" s="26"/>
      <c r="U22" s="26"/>
      <c r="V22" s="26"/>
      <c r="W22" s="26"/>
      <c r="X22" s="26"/>
      <c r="Y22" s="26"/>
      <c r="Z22" s="26"/>
      <c r="AA22" s="26"/>
      <c r="AB22" s="26"/>
      <c r="AC22" s="26"/>
    </row>
    <row r="23" spans="1:29" ht="30" x14ac:dyDescent="0.25">
      <c r="A23" s="26"/>
      <c r="B23" s="20"/>
      <c r="C23" s="26"/>
      <c r="D23" s="26"/>
      <c r="E23" s="20"/>
      <c r="F23" s="22"/>
      <c r="G23" s="22"/>
      <c r="H23" s="22"/>
      <c r="I23" s="8" t="s">
        <v>15</v>
      </c>
      <c r="J23" s="15">
        <f>SUM(K23:R23)</f>
        <v>0</v>
      </c>
      <c r="K23" s="15">
        <f>SUM(L23:S23)</f>
        <v>0</v>
      </c>
      <c r="L23" s="15">
        <f>SUM(M23:T23)</f>
        <v>0</v>
      </c>
      <c r="M23" s="15">
        <f>SUM(N23:U23)</f>
        <v>0</v>
      </c>
      <c r="N23" s="15">
        <f>SUM(O23:V23)</f>
        <v>0</v>
      </c>
      <c r="O23" s="15">
        <f>SUM(R23:W23)</f>
        <v>0</v>
      </c>
      <c r="P23" s="15">
        <f>SUM(R23:W23)</f>
        <v>0</v>
      </c>
      <c r="Q23" s="15">
        <f t="shared" ref="Q23:R23" si="13">SUM(R23:W23)</f>
        <v>0</v>
      </c>
      <c r="R23" s="15">
        <f t="shared" si="13"/>
        <v>0</v>
      </c>
      <c r="S23" s="20"/>
      <c r="T23" s="26"/>
      <c r="U23" s="26"/>
      <c r="V23" s="26"/>
      <c r="W23" s="26"/>
      <c r="X23" s="26"/>
      <c r="Y23" s="26"/>
      <c r="Z23" s="26"/>
      <c r="AA23" s="26"/>
      <c r="AB23" s="26"/>
      <c r="AC23" s="26"/>
    </row>
    <row r="24" spans="1:29" ht="30" x14ac:dyDescent="0.25">
      <c r="A24" s="26"/>
      <c r="B24" s="20"/>
      <c r="C24" s="26"/>
      <c r="D24" s="26"/>
      <c r="E24" s="20"/>
      <c r="F24" s="22"/>
      <c r="G24" s="22"/>
      <c r="H24" s="22"/>
      <c r="I24" s="8" t="s">
        <v>16</v>
      </c>
      <c r="J24" s="15">
        <f>SUM(K24:R24)</f>
        <v>500000</v>
      </c>
      <c r="K24" s="15">
        <v>160000</v>
      </c>
      <c r="L24" s="15">
        <v>100000</v>
      </c>
      <c r="M24" s="15">
        <v>20000</v>
      </c>
      <c r="N24" s="15">
        <v>20000</v>
      </c>
      <c r="O24" s="15">
        <v>100000</v>
      </c>
      <c r="P24" s="15">
        <v>100000</v>
      </c>
      <c r="Q24" s="15">
        <v>0</v>
      </c>
      <c r="R24" s="15">
        <v>0</v>
      </c>
      <c r="S24" s="20"/>
      <c r="T24" s="26"/>
      <c r="U24" s="26"/>
      <c r="V24" s="26"/>
      <c r="W24" s="26"/>
      <c r="X24" s="26"/>
      <c r="Y24" s="26"/>
      <c r="Z24" s="26"/>
      <c r="AA24" s="26"/>
      <c r="AB24" s="26"/>
      <c r="AC24" s="26"/>
    </row>
    <row r="25" spans="1:29" ht="27.75" customHeight="1" x14ac:dyDescent="0.25">
      <c r="A25" s="16" t="s">
        <v>11</v>
      </c>
      <c r="B25" s="19" t="s">
        <v>83</v>
      </c>
      <c r="C25" s="18">
        <v>2020</v>
      </c>
      <c r="D25" s="18">
        <v>2025</v>
      </c>
      <c r="E25" s="19" t="s">
        <v>29</v>
      </c>
      <c r="F25" s="21" t="s">
        <v>5</v>
      </c>
      <c r="G25" s="21" t="s">
        <v>5</v>
      </c>
      <c r="H25" s="21" t="s">
        <v>5</v>
      </c>
      <c r="I25" s="14" t="s">
        <v>4</v>
      </c>
      <c r="J25" s="15">
        <f t="shared" si="2"/>
        <v>770057.86</v>
      </c>
      <c r="K25" s="15">
        <f>K26+K27+K28+K29</f>
        <v>770057.86</v>
      </c>
      <c r="L25" s="15">
        <f t="shared" ref="L25:R25" si="14">L26+L27+L28+L29</f>
        <v>0</v>
      </c>
      <c r="M25" s="15">
        <f t="shared" si="14"/>
        <v>0</v>
      </c>
      <c r="N25" s="15">
        <f t="shared" si="14"/>
        <v>0</v>
      </c>
      <c r="O25" s="15">
        <f t="shared" si="14"/>
        <v>0</v>
      </c>
      <c r="P25" s="15">
        <f t="shared" ref="P25:Q25" si="15">P26+P27+P28+P29</f>
        <v>0</v>
      </c>
      <c r="Q25" s="15">
        <f t="shared" si="15"/>
        <v>0</v>
      </c>
      <c r="R25" s="15">
        <f t="shared" si="14"/>
        <v>0</v>
      </c>
      <c r="S25" s="19" t="s">
        <v>5</v>
      </c>
      <c r="T25" s="18" t="s">
        <v>5</v>
      </c>
      <c r="U25" s="18" t="s">
        <v>5</v>
      </c>
      <c r="V25" s="18" t="s">
        <v>5</v>
      </c>
      <c r="W25" s="18" t="s">
        <v>5</v>
      </c>
      <c r="X25" s="18" t="s">
        <v>5</v>
      </c>
      <c r="Y25" s="18" t="s">
        <v>5</v>
      </c>
      <c r="Z25" s="18" t="s">
        <v>5</v>
      </c>
      <c r="AA25" s="18" t="s">
        <v>5</v>
      </c>
      <c r="AB25" s="18" t="s">
        <v>5</v>
      </c>
      <c r="AC25" s="18" t="s">
        <v>5</v>
      </c>
    </row>
    <row r="26" spans="1:29" ht="32.25" customHeight="1" x14ac:dyDescent="0.25">
      <c r="A26" s="16"/>
      <c r="B26" s="20"/>
      <c r="C26" s="26"/>
      <c r="D26" s="26"/>
      <c r="E26" s="20"/>
      <c r="F26" s="22"/>
      <c r="G26" s="22"/>
      <c r="H26" s="22"/>
      <c r="I26" s="8" t="s">
        <v>38</v>
      </c>
      <c r="J26" s="15">
        <f t="shared" si="2"/>
        <v>0</v>
      </c>
      <c r="K26" s="15">
        <v>0</v>
      </c>
      <c r="L26" s="15">
        <v>0</v>
      </c>
      <c r="M26" s="15">
        <v>0</v>
      </c>
      <c r="N26" s="15">
        <v>0</v>
      </c>
      <c r="O26" s="15">
        <v>0</v>
      </c>
      <c r="P26" s="15">
        <v>0</v>
      </c>
      <c r="Q26" s="15">
        <v>0</v>
      </c>
      <c r="R26" s="15">
        <v>0</v>
      </c>
      <c r="S26" s="20"/>
      <c r="T26" s="26"/>
      <c r="U26" s="26"/>
      <c r="V26" s="26"/>
      <c r="W26" s="26"/>
      <c r="X26" s="26"/>
      <c r="Y26" s="26"/>
      <c r="Z26" s="26"/>
      <c r="AA26" s="26"/>
      <c r="AB26" s="26"/>
      <c r="AC26" s="26"/>
    </row>
    <row r="27" spans="1:29" ht="32.25" customHeight="1" x14ac:dyDescent="0.25">
      <c r="A27" s="16"/>
      <c r="B27" s="20"/>
      <c r="C27" s="26"/>
      <c r="D27" s="26"/>
      <c r="E27" s="20"/>
      <c r="F27" s="22"/>
      <c r="G27" s="22"/>
      <c r="H27" s="22"/>
      <c r="I27" s="8" t="s">
        <v>15</v>
      </c>
      <c r="J27" s="15">
        <f t="shared" si="2"/>
        <v>0</v>
      </c>
      <c r="K27" s="15">
        <v>0</v>
      </c>
      <c r="L27" s="15">
        <v>0</v>
      </c>
      <c r="M27" s="15">
        <v>0</v>
      </c>
      <c r="N27" s="15">
        <v>0</v>
      </c>
      <c r="O27" s="15">
        <v>0</v>
      </c>
      <c r="P27" s="15">
        <v>0</v>
      </c>
      <c r="Q27" s="15">
        <v>0</v>
      </c>
      <c r="R27" s="15">
        <v>0</v>
      </c>
      <c r="S27" s="20"/>
      <c r="T27" s="26"/>
      <c r="U27" s="26"/>
      <c r="V27" s="26"/>
      <c r="W27" s="26"/>
      <c r="X27" s="26"/>
      <c r="Y27" s="26"/>
      <c r="Z27" s="26"/>
      <c r="AA27" s="26"/>
      <c r="AB27" s="26"/>
      <c r="AC27" s="26"/>
    </row>
    <row r="28" spans="1:29" ht="32.25" customHeight="1" x14ac:dyDescent="0.25">
      <c r="A28" s="16"/>
      <c r="B28" s="20"/>
      <c r="C28" s="26"/>
      <c r="D28" s="26"/>
      <c r="E28" s="20"/>
      <c r="F28" s="22"/>
      <c r="G28" s="22"/>
      <c r="H28" s="22"/>
      <c r="I28" s="8" t="s">
        <v>16</v>
      </c>
      <c r="J28" s="15">
        <f t="shared" si="2"/>
        <v>770057.86</v>
      </c>
      <c r="K28" s="15">
        <v>770057.86</v>
      </c>
      <c r="L28" s="15">
        <v>0</v>
      </c>
      <c r="M28" s="15">
        <v>0</v>
      </c>
      <c r="N28" s="15">
        <v>0</v>
      </c>
      <c r="O28" s="15">
        <v>0</v>
      </c>
      <c r="P28" s="15">
        <v>0</v>
      </c>
      <c r="Q28" s="15">
        <v>0</v>
      </c>
      <c r="R28" s="15">
        <v>0</v>
      </c>
      <c r="S28" s="20"/>
      <c r="T28" s="26"/>
      <c r="U28" s="26"/>
      <c r="V28" s="26"/>
      <c r="W28" s="26"/>
      <c r="X28" s="26"/>
      <c r="Y28" s="26"/>
      <c r="Z28" s="26"/>
      <c r="AA28" s="26"/>
      <c r="AB28" s="26"/>
      <c r="AC28" s="26"/>
    </row>
    <row r="29" spans="1:29" ht="32.25" customHeight="1" x14ac:dyDescent="0.25">
      <c r="A29" s="16"/>
      <c r="B29" s="20"/>
      <c r="C29" s="26"/>
      <c r="D29" s="26"/>
      <c r="E29" s="20"/>
      <c r="F29" s="22"/>
      <c r="G29" s="22"/>
      <c r="H29" s="22"/>
      <c r="I29" s="8" t="s">
        <v>84</v>
      </c>
      <c r="J29" s="15">
        <f t="shared" si="2"/>
        <v>0</v>
      </c>
      <c r="K29" s="15">
        <v>0</v>
      </c>
      <c r="L29" s="15">
        <v>0</v>
      </c>
      <c r="M29" s="15">
        <v>0</v>
      </c>
      <c r="N29" s="15">
        <v>0</v>
      </c>
      <c r="O29" s="15">
        <v>0</v>
      </c>
      <c r="P29" s="15">
        <v>0</v>
      </c>
      <c r="Q29" s="15">
        <v>0</v>
      </c>
      <c r="R29" s="15">
        <v>0</v>
      </c>
      <c r="S29" s="27"/>
      <c r="T29" s="26"/>
      <c r="U29" s="26"/>
      <c r="V29" s="26"/>
      <c r="W29" s="26"/>
      <c r="X29" s="26"/>
      <c r="Y29" s="26"/>
      <c r="Z29" s="26"/>
      <c r="AA29" s="26"/>
      <c r="AB29" s="26"/>
      <c r="AC29" s="26"/>
    </row>
    <row r="30" spans="1:29" ht="19.5" customHeight="1" x14ac:dyDescent="0.25">
      <c r="A30" s="31" t="s">
        <v>41</v>
      </c>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30"/>
    </row>
    <row r="31" spans="1:29" ht="35.25" customHeight="1" x14ac:dyDescent="0.25">
      <c r="A31" s="18">
        <v>2</v>
      </c>
      <c r="B31" s="19" t="s">
        <v>56</v>
      </c>
      <c r="C31" s="18">
        <v>2020</v>
      </c>
      <c r="D31" s="18">
        <v>2025</v>
      </c>
      <c r="E31" s="19" t="s">
        <v>29</v>
      </c>
      <c r="F31" s="21" t="s">
        <v>5</v>
      </c>
      <c r="G31" s="21" t="s">
        <v>5</v>
      </c>
      <c r="H31" s="21" t="s">
        <v>5</v>
      </c>
      <c r="I31" s="7" t="s">
        <v>4</v>
      </c>
      <c r="J31" s="15">
        <f>SUM(K31:R31)</f>
        <v>121597644.62</v>
      </c>
      <c r="K31" s="15">
        <f>K32+K33+K34</f>
        <v>16596859.070000002</v>
      </c>
      <c r="L31" s="15">
        <f t="shared" ref="L31:R31" si="16">L32+L33+L34</f>
        <v>71837722.799999997</v>
      </c>
      <c r="M31" s="15">
        <f t="shared" si="16"/>
        <v>18344257.969999999</v>
      </c>
      <c r="N31" s="15">
        <f>N32+N33+N34</f>
        <v>12655617.999999998</v>
      </c>
      <c r="O31" s="15">
        <f t="shared" si="16"/>
        <v>865000</v>
      </c>
      <c r="P31" s="15">
        <f t="shared" ref="P31:Q31" si="17">P32+P33+P34</f>
        <v>1298186.78</v>
      </c>
      <c r="Q31" s="15">
        <f t="shared" si="17"/>
        <v>0</v>
      </c>
      <c r="R31" s="15">
        <f t="shared" si="16"/>
        <v>0</v>
      </c>
      <c r="S31" s="18" t="s">
        <v>5</v>
      </c>
      <c r="T31" s="16" t="s">
        <v>5</v>
      </c>
      <c r="U31" s="16" t="s">
        <v>5</v>
      </c>
      <c r="V31" s="16" t="s">
        <v>5</v>
      </c>
      <c r="W31" s="16" t="s">
        <v>5</v>
      </c>
      <c r="X31" s="16" t="s">
        <v>5</v>
      </c>
      <c r="Y31" s="16" t="s">
        <v>5</v>
      </c>
      <c r="Z31" s="16" t="s">
        <v>5</v>
      </c>
      <c r="AA31" s="16" t="s">
        <v>5</v>
      </c>
      <c r="AB31" s="16" t="s">
        <v>5</v>
      </c>
      <c r="AC31" s="16" t="s">
        <v>5</v>
      </c>
    </row>
    <row r="32" spans="1:29" ht="34.5" customHeight="1" x14ac:dyDescent="0.25">
      <c r="A32" s="26"/>
      <c r="B32" s="20"/>
      <c r="C32" s="26"/>
      <c r="D32" s="26"/>
      <c r="E32" s="20"/>
      <c r="F32" s="22"/>
      <c r="G32" s="22"/>
      <c r="H32" s="22"/>
      <c r="I32" s="7" t="s">
        <v>38</v>
      </c>
      <c r="J32" s="15">
        <f t="shared" ref="J32:J38" si="18">SUM(K32:R32)</f>
        <v>67723633.739999995</v>
      </c>
      <c r="K32" s="15">
        <f>K36+K40+K44+K48+K52+K56+K60</f>
        <v>6775728.4900000002</v>
      </c>
      <c r="L32" s="15">
        <f t="shared" ref="L32:R32" si="19">L36+L40+L44+L48+L52+L56+L60</f>
        <v>54712647.909999996</v>
      </c>
      <c r="M32" s="15">
        <f t="shared" si="19"/>
        <v>3759508.81</v>
      </c>
      <c r="N32" s="15">
        <f t="shared" si="19"/>
        <v>2475748.5299999998</v>
      </c>
      <c r="O32" s="15">
        <f t="shared" si="19"/>
        <v>0</v>
      </c>
      <c r="P32" s="15">
        <f t="shared" si="19"/>
        <v>0</v>
      </c>
      <c r="Q32" s="15">
        <f t="shared" si="19"/>
        <v>0</v>
      </c>
      <c r="R32" s="15">
        <f t="shared" si="19"/>
        <v>0</v>
      </c>
      <c r="S32" s="26"/>
      <c r="T32" s="16"/>
      <c r="U32" s="16"/>
      <c r="V32" s="16"/>
      <c r="W32" s="16"/>
      <c r="X32" s="16"/>
      <c r="Y32" s="16"/>
      <c r="Z32" s="16"/>
      <c r="AA32" s="16"/>
      <c r="AB32" s="16"/>
      <c r="AC32" s="16"/>
    </row>
    <row r="33" spans="1:29" ht="34.5" customHeight="1" x14ac:dyDescent="0.25">
      <c r="A33" s="26"/>
      <c r="B33" s="20"/>
      <c r="C33" s="26"/>
      <c r="D33" s="26"/>
      <c r="E33" s="20"/>
      <c r="F33" s="22"/>
      <c r="G33" s="22"/>
      <c r="H33" s="22"/>
      <c r="I33" s="7" t="s">
        <v>15</v>
      </c>
      <c r="J33" s="15">
        <f t="shared" si="18"/>
        <v>47216265.600000001</v>
      </c>
      <c r="K33" s="15">
        <f t="shared" ref="K33:R34" si="20">K37+K41+K45+K49+K53+K57+K61</f>
        <v>7497669.2000000002</v>
      </c>
      <c r="L33" s="15">
        <f t="shared" si="20"/>
        <v>16442208.18</v>
      </c>
      <c r="M33" s="15">
        <f t="shared" si="20"/>
        <v>14072614.870000001</v>
      </c>
      <c r="N33" s="15">
        <f t="shared" si="20"/>
        <v>9203773.3499999996</v>
      </c>
      <c r="O33" s="15">
        <f t="shared" si="20"/>
        <v>0</v>
      </c>
      <c r="P33" s="15">
        <f t="shared" si="20"/>
        <v>0</v>
      </c>
      <c r="Q33" s="15">
        <f t="shared" si="20"/>
        <v>0</v>
      </c>
      <c r="R33" s="15">
        <f t="shared" si="20"/>
        <v>0</v>
      </c>
      <c r="S33" s="26"/>
      <c r="T33" s="16"/>
      <c r="U33" s="16"/>
      <c r="V33" s="16"/>
      <c r="W33" s="16"/>
      <c r="X33" s="16"/>
      <c r="Y33" s="16"/>
      <c r="Z33" s="16"/>
      <c r="AA33" s="16"/>
      <c r="AB33" s="16"/>
      <c r="AC33" s="16"/>
    </row>
    <row r="34" spans="1:29" ht="34.5" customHeight="1" x14ac:dyDescent="0.25">
      <c r="A34" s="26"/>
      <c r="B34" s="20"/>
      <c r="C34" s="26"/>
      <c r="D34" s="26"/>
      <c r="E34" s="20"/>
      <c r="F34" s="22"/>
      <c r="G34" s="22"/>
      <c r="H34" s="22"/>
      <c r="I34" s="7" t="s">
        <v>16</v>
      </c>
      <c r="J34" s="15">
        <f t="shared" si="18"/>
        <v>6657745.2800000003</v>
      </c>
      <c r="K34" s="15">
        <f t="shared" si="20"/>
        <v>2323461.3800000004</v>
      </c>
      <c r="L34" s="15">
        <f t="shared" si="20"/>
        <v>682866.71</v>
      </c>
      <c r="M34" s="15">
        <f t="shared" si="20"/>
        <v>512134.29</v>
      </c>
      <c r="N34" s="15">
        <f t="shared" si="20"/>
        <v>976096.12</v>
      </c>
      <c r="O34" s="15">
        <f t="shared" si="20"/>
        <v>865000</v>
      </c>
      <c r="P34" s="15">
        <f t="shared" si="20"/>
        <v>1298186.78</v>
      </c>
      <c r="Q34" s="15">
        <f t="shared" si="20"/>
        <v>0</v>
      </c>
      <c r="R34" s="15">
        <f t="shared" si="20"/>
        <v>0</v>
      </c>
      <c r="S34" s="26"/>
      <c r="T34" s="16"/>
      <c r="U34" s="16"/>
      <c r="V34" s="16"/>
      <c r="W34" s="16"/>
      <c r="X34" s="16"/>
      <c r="Y34" s="16"/>
      <c r="Z34" s="16"/>
      <c r="AA34" s="16"/>
      <c r="AB34" s="16"/>
      <c r="AC34" s="16"/>
    </row>
    <row r="35" spans="1:29" ht="34.5" customHeight="1" x14ac:dyDescent="0.25">
      <c r="A35" s="16" t="s">
        <v>43</v>
      </c>
      <c r="B35" s="17" t="s">
        <v>52</v>
      </c>
      <c r="C35" s="16">
        <v>2020</v>
      </c>
      <c r="D35" s="16">
        <v>2025</v>
      </c>
      <c r="E35" s="17" t="s">
        <v>29</v>
      </c>
      <c r="F35" s="21" t="s">
        <v>5</v>
      </c>
      <c r="G35" s="21" t="s">
        <v>5</v>
      </c>
      <c r="H35" s="21" t="s">
        <v>5</v>
      </c>
      <c r="I35" s="7" t="s">
        <v>4</v>
      </c>
      <c r="J35" s="15">
        <f t="shared" si="18"/>
        <v>65856525.379999995</v>
      </c>
      <c r="K35" s="15">
        <f>K36+K37+K38</f>
        <v>5040409.07</v>
      </c>
      <c r="L35" s="15">
        <f t="shared" ref="L35:M35" si="21">L36+L37+L38</f>
        <v>54420724.799999997</v>
      </c>
      <c r="M35" s="15">
        <f t="shared" si="21"/>
        <v>5157204.7300000004</v>
      </c>
      <c r="N35" s="15">
        <f t="shared" ref="N35:R35" si="22">N36+N37+N38</f>
        <v>0</v>
      </c>
      <c r="O35" s="15">
        <f t="shared" si="22"/>
        <v>340000</v>
      </c>
      <c r="P35" s="15">
        <f t="shared" ref="P35:Q35" si="23">P36+P37+P38</f>
        <v>898186.78</v>
      </c>
      <c r="Q35" s="15">
        <f t="shared" si="23"/>
        <v>0</v>
      </c>
      <c r="R35" s="15">
        <f t="shared" si="22"/>
        <v>0</v>
      </c>
      <c r="S35" s="19" t="s">
        <v>45</v>
      </c>
      <c r="T35" s="16" t="s">
        <v>44</v>
      </c>
      <c r="U35" s="16">
        <v>10065.799999999999</v>
      </c>
      <c r="V35" s="16">
        <v>868.5</v>
      </c>
      <c r="W35" s="16">
        <v>1296.8</v>
      </c>
      <c r="X35" s="16">
        <v>130.19999999999999</v>
      </c>
      <c r="Y35" s="23" t="s">
        <v>5</v>
      </c>
      <c r="Z35" s="16">
        <v>80.599999999999994</v>
      </c>
      <c r="AA35" s="16">
        <v>6500</v>
      </c>
      <c r="AB35" s="16" t="s">
        <v>5</v>
      </c>
      <c r="AC35" s="16" t="s">
        <v>5</v>
      </c>
    </row>
    <row r="36" spans="1:29" ht="36" customHeight="1" x14ac:dyDescent="0.25">
      <c r="A36" s="16"/>
      <c r="B36" s="17"/>
      <c r="C36" s="16"/>
      <c r="D36" s="16"/>
      <c r="E36" s="17"/>
      <c r="F36" s="22"/>
      <c r="G36" s="22"/>
      <c r="H36" s="22"/>
      <c r="I36" s="7" t="s">
        <v>38</v>
      </c>
      <c r="J36" s="15">
        <f t="shared" si="18"/>
        <v>56369260.129999995</v>
      </c>
      <c r="K36" s="15">
        <v>3036949.83</v>
      </c>
      <c r="L36" s="15">
        <v>53332310.299999997</v>
      </c>
      <c r="M36" s="15">
        <v>0</v>
      </c>
      <c r="N36" s="15">
        <v>0</v>
      </c>
      <c r="O36" s="15">
        <v>0</v>
      </c>
      <c r="P36" s="15">
        <v>0</v>
      </c>
      <c r="Q36" s="15">
        <v>0</v>
      </c>
      <c r="R36" s="15">
        <v>0</v>
      </c>
      <c r="S36" s="20"/>
      <c r="T36" s="16"/>
      <c r="U36" s="16"/>
      <c r="V36" s="16"/>
      <c r="W36" s="16"/>
      <c r="X36" s="16"/>
      <c r="Y36" s="24"/>
      <c r="Z36" s="16"/>
      <c r="AA36" s="16"/>
      <c r="AB36" s="16"/>
      <c r="AC36" s="16"/>
    </row>
    <row r="37" spans="1:29" ht="36" customHeight="1" x14ac:dyDescent="0.25">
      <c r="A37" s="16"/>
      <c r="B37" s="17"/>
      <c r="C37" s="16"/>
      <c r="D37" s="16"/>
      <c r="E37" s="17"/>
      <c r="F37" s="22"/>
      <c r="G37" s="22"/>
      <c r="H37" s="22"/>
      <c r="I37" s="7" t="s">
        <v>15</v>
      </c>
      <c r="J37" s="15">
        <f t="shared" si="18"/>
        <v>6198078.3200000003</v>
      </c>
      <c r="K37" s="15">
        <v>60739</v>
      </c>
      <c r="L37" s="15">
        <v>1066646.21</v>
      </c>
      <c r="M37" s="15">
        <v>5070693.1100000003</v>
      </c>
      <c r="N37" s="15">
        <v>0</v>
      </c>
      <c r="O37" s="15">
        <v>0</v>
      </c>
      <c r="P37" s="15">
        <v>0</v>
      </c>
      <c r="Q37" s="15">
        <v>0</v>
      </c>
      <c r="R37" s="15">
        <v>0</v>
      </c>
      <c r="S37" s="20"/>
      <c r="T37" s="16"/>
      <c r="U37" s="16"/>
      <c r="V37" s="16"/>
      <c r="W37" s="16"/>
      <c r="X37" s="16"/>
      <c r="Y37" s="24"/>
      <c r="Z37" s="16"/>
      <c r="AA37" s="16"/>
      <c r="AB37" s="16"/>
      <c r="AC37" s="16"/>
    </row>
    <row r="38" spans="1:29" ht="36" customHeight="1" x14ac:dyDescent="0.25">
      <c r="A38" s="16"/>
      <c r="B38" s="17"/>
      <c r="C38" s="16"/>
      <c r="D38" s="16"/>
      <c r="E38" s="17"/>
      <c r="F38" s="22"/>
      <c r="G38" s="22"/>
      <c r="H38" s="22"/>
      <c r="I38" s="7" t="s">
        <v>16</v>
      </c>
      <c r="J38" s="15">
        <f t="shared" si="18"/>
        <v>3289186.9299999997</v>
      </c>
      <c r="K38" s="15">
        <v>1942720.24</v>
      </c>
      <c r="L38" s="15">
        <v>21768.29</v>
      </c>
      <c r="M38" s="15">
        <v>86511.62</v>
      </c>
      <c r="N38" s="15">
        <v>0</v>
      </c>
      <c r="O38" s="15">
        <v>340000</v>
      </c>
      <c r="P38" s="15">
        <v>898186.78</v>
      </c>
      <c r="Q38" s="15">
        <v>0</v>
      </c>
      <c r="R38" s="15">
        <v>0</v>
      </c>
      <c r="S38" s="20"/>
      <c r="T38" s="16"/>
      <c r="U38" s="16"/>
      <c r="V38" s="16"/>
      <c r="W38" s="16"/>
      <c r="X38" s="16"/>
      <c r="Y38" s="25"/>
      <c r="Z38" s="16"/>
      <c r="AA38" s="16"/>
      <c r="AB38" s="16"/>
      <c r="AC38" s="16"/>
    </row>
    <row r="39" spans="1:29" ht="36" customHeight="1" x14ac:dyDescent="0.25">
      <c r="A39" s="18" t="s">
        <v>49</v>
      </c>
      <c r="B39" s="19" t="s">
        <v>50</v>
      </c>
      <c r="C39" s="18">
        <v>2020</v>
      </c>
      <c r="D39" s="18">
        <v>2025</v>
      </c>
      <c r="E39" s="19" t="s">
        <v>29</v>
      </c>
      <c r="F39" s="21" t="s">
        <v>5</v>
      </c>
      <c r="G39" s="21" t="s">
        <v>5</v>
      </c>
      <c r="H39" s="21" t="s">
        <v>5</v>
      </c>
      <c r="I39" s="7" t="s">
        <v>4</v>
      </c>
      <c r="J39" s="15">
        <f t="shared" ref="J39:J44" si="24">SUM(K39:R39)</f>
        <v>39519000</v>
      </c>
      <c r="K39" s="15">
        <f>K40+K41+K42</f>
        <v>11336850</v>
      </c>
      <c r="L39" s="15">
        <f t="shared" ref="L39:R39" si="25">L40+L41+L42</f>
        <v>7878150</v>
      </c>
      <c r="M39" s="15">
        <f t="shared" si="25"/>
        <v>11686500</v>
      </c>
      <c r="N39" s="15">
        <f>N40+N41+N42</f>
        <v>7717500</v>
      </c>
      <c r="O39" s="15">
        <f t="shared" si="25"/>
        <v>500000</v>
      </c>
      <c r="P39" s="15">
        <f t="shared" ref="P39:Q39" si="26">P40+P41+P42</f>
        <v>400000</v>
      </c>
      <c r="Q39" s="15">
        <f t="shared" si="26"/>
        <v>0</v>
      </c>
      <c r="R39" s="15">
        <f t="shared" si="25"/>
        <v>0</v>
      </c>
      <c r="S39" s="19" t="s">
        <v>68</v>
      </c>
      <c r="T39" s="18" t="s">
        <v>69</v>
      </c>
      <c r="U39" s="18">
        <v>49</v>
      </c>
      <c r="V39" s="18">
        <v>15</v>
      </c>
      <c r="W39" s="18">
        <v>8</v>
      </c>
      <c r="X39" s="18">
        <v>12</v>
      </c>
      <c r="Y39" s="18">
        <v>8</v>
      </c>
      <c r="Z39" s="18">
        <v>6</v>
      </c>
      <c r="AA39" s="18" t="s">
        <v>5</v>
      </c>
      <c r="AB39" s="18" t="s">
        <v>5</v>
      </c>
      <c r="AC39" s="18" t="s">
        <v>5</v>
      </c>
    </row>
    <row r="40" spans="1:29" ht="40.5" customHeight="1" x14ac:dyDescent="0.25">
      <c r="A40" s="26"/>
      <c r="B40" s="20"/>
      <c r="C40" s="26"/>
      <c r="D40" s="26"/>
      <c r="E40" s="20"/>
      <c r="F40" s="22"/>
      <c r="G40" s="22"/>
      <c r="H40" s="22"/>
      <c r="I40" s="7" t="s">
        <v>38</v>
      </c>
      <c r="J40" s="15">
        <f t="shared" si="24"/>
        <v>11354373.609999999</v>
      </c>
      <c r="K40" s="15">
        <v>3738778.66</v>
      </c>
      <c r="L40" s="15">
        <v>1380337.61</v>
      </c>
      <c r="M40" s="15">
        <v>3759508.81</v>
      </c>
      <c r="N40" s="15">
        <v>2475748.5299999998</v>
      </c>
      <c r="O40" s="15">
        <v>0</v>
      </c>
      <c r="P40" s="15">
        <v>0</v>
      </c>
      <c r="Q40" s="15">
        <v>0</v>
      </c>
      <c r="R40" s="15">
        <v>0</v>
      </c>
      <c r="S40" s="20"/>
      <c r="T40" s="26"/>
      <c r="U40" s="26"/>
      <c r="V40" s="26"/>
      <c r="W40" s="26"/>
      <c r="X40" s="26"/>
      <c r="Y40" s="26"/>
      <c r="Z40" s="26"/>
      <c r="AA40" s="26"/>
      <c r="AB40" s="26"/>
      <c r="AC40" s="26"/>
    </row>
    <row r="41" spans="1:29" ht="40.5" customHeight="1" x14ac:dyDescent="0.25">
      <c r="A41" s="26"/>
      <c r="B41" s="20"/>
      <c r="C41" s="26"/>
      <c r="D41" s="26"/>
      <c r="E41" s="20"/>
      <c r="F41" s="22"/>
      <c r="G41" s="22"/>
      <c r="H41" s="22"/>
      <c r="I41" s="7" t="s">
        <v>15</v>
      </c>
      <c r="J41" s="15">
        <f t="shared" si="24"/>
        <v>26106056.390000001</v>
      </c>
      <c r="K41" s="15">
        <v>7257965.8399999999</v>
      </c>
      <c r="L41" s="15">
        <v>6261467.8899999997</v>
      </c>
      <c r="M41" s="15">
        <v>7576396.1900000004</v>
      </c>
      <c r="N41" s="15">
        <v>5010226.47</v>
      </c>
      <c r="O41" s="15">
        <v>0</v>
      </c>
      <c r="P41" s="15">
        <v>0</v>
      </c>
      <c r="Q41" s="15">
        <v>0</v>
      </c>
      <c r="R41" s="15">
        <v>0</v>
      </c>
      <c r="S41" s="20"/>
      <c r="T41" s="26"/>
      <c r="U41" s="26"/>
      <c r="V41" s="26"/>
      <c r="W41" s="26"/>
      <c r="X41" s="26"/>
      <c r="Y41" s="26"/>
      <c r="Z41" s="26"/>
      <c r="AA41" s="26"/>
      <c r="AB41" s="26"/>
      <c r="AC41" s="26"/>
    </row>
    <row r="42" spans="1:29" ht="40.5" customHeight="1" x14ac:dyDescent="0.25">
      <c r="A42" s="26"/>
      <c r="B42" s="20"/>
      <c r="C42" s="26"/>
      <c r="D42" s="26"/>
      <c r="E42" s="20"/>
      <c r="F42" s="22"/>
      <c r="G42" s="22"/>
      <c r="H42" s="22"/>
      <c r="I42" s="9" t="s">
        <v>16</v>
      </c>
      <c r="J42" s="3">
        <f t="shared" si="24"/>
        <v>2058570</v>
      </c>
      <c r="K42" s="3">
        <v>340105.5</v>
      </c>
      <c r="L42" s="3">
        <v>236344.5</v>
      </c>
      <c r="M42" s="3">
        <v>350595</v>
      </c>
      <c r="N42" s="3">
        <v>231525</v>
      </c>
      <c r="O42" s="3">
        <v>500000</v>
      </c>
      <c r="P42" s="3">
        <v>400000</v>
      </c>
      <c r="Q42" s="3">
        <v>0</v>
      </c>
      <c r="R42" s="3">
        <v>0</v>
      </c>
      <c r="S42" s="20"/>
      <c r="T42" s="26"/>
      <c r="U42" s="26"/>
      <c r="V42" s="26"/>
      <c r="W42" s="26"/>
      <c r="X42" s="26"/>
      <c r="Y42" s="26"/>
      <c r="Z42" s="26"/>
      <c r="AA42" s="26"/>
      <c r="AB42" s="26"/>
      <c r="AC42" s="26"/>
    </row>
    <row r="43" spans="1:29" ht="35.25" customHeight="1" x14ac:dyDescent="0.25">
      <c r="A43" s="42" t="s">
        <v>65</v>
      </c>
      <c r="B43" s="17" t="s">
        <v>66</v>
      </c>
      <c r="C43" s="16">
        <v>2020</v>
      </c>
      <c r="D43" s="16">
        <v>2025</v>
      </c>
      <c r="E43" s="19" t="s">
        <v>29</v>
      </c>
      <c r="F43" s="21" t="s">
        <v>5</v>
      </c>
      <c r="G43" s="21" t="s">
        <v>5</v>
      </c>
      <c r="H43" s="21" t="s">
        <v>5</v>
      </c>
      <c r="I43" s="7" t="s">
        <v>4</v>
      </c>
      <c r="J43" s="15">
        <f t="shared" si="24"/>
        <v>264600</v>
      </c>
      <c r="K43" s="15">
        <f>SUM(K44:K46)</f>
        <v>219600</v>
      </c>
      <c r="L43" s="15">
        <f t="shared" ref="L43:R43" si="27">SUM(L44:L46)</f>
        <v>45000</v>
      </c>
      <c r="M43" s="15">
        <f t="shared" si="27"/>
        <v>0</v>
      </c>
      <c r="N43" s="15">
        <f t="shared" si="27"/>
        <v>0</v>
      </c>
      <c r="O43" s="15">
        <f t="shared" si="27"/>
        <v>0</v>
      </c>
      <c r="P43" s="15">
        <f t="shared" ref="P43:Q43" si="28">SUM(P44:P46)</f>
        <v>0</v>
      </c>
      <c r="Q43" s="15">
        <f t="shared" si="28"/>
        <v>0</v>
      </c>
      <c r="R43" s="15">
        <f t="shared" si="27"/>
        <v>0</v>
      </c>
      <c r="S43" s="19" t="s">
        <v>67</v>
      </c>
      <c r="T43" s="16" t="s">
        <v>69</v>
      </c>
      <c r="U43" s="16">
        <v>4</v>
      </c>
      <c r="V43" s="16">
        <v>2</v>
      </c>
      <c r="W43" s="16">
        <v>1</v>
      </c>
      <c r="X43" s="16" t="s">
        <v>5</v>
      </c>
      <c r="Y43" s="16">
        <v>1</v>
      </c>
      <c r="Z43" s="16" t="s">
        <v>5</v>
      </c>
      <c r="AA43" s="16" t="s">
        <v>5</v>
      </c>
      <c r="AB43" s="16" t="s">
        <v>5</v>
      </c>
      <c r="AC43" s="16" t="s">
        <v>5</v>
      </c>
    </row>
    <row r="44" spans="1:29" ht="37.5" customHeight="1" x14ac:dyDescent="0.25">
      <c r="A44" s="16"/>
      <c r="B44" s="17"/>
      <c r="C44" s="16"/>
      <c r="D44" s="16"/>
      <c r="E44" s="20"/>
      <c r="F44" s="22"/>
      <c r="G44" s="22"/>
      <c r="H44" s="22"/>
      <c r="I44" s="7" t="s">
        <v>38</v>
      </c>
      <c r="J44" s="15">
        <f t="shared" si="24"/>
        <v>0</v>
      </c>
      <c r="K44" s="15">
        <v>0</v>
      </c>
      <c r="L44" s="15">
        <v>0</v>
      </c>
      <c r="M44" s="15">
        <v>0</v>
      </c>
      <c r="N44" s="15">
        <v>0</v>
      </c>
      <c r="O44" s="15">
        <v>0</v>
      </c>
      <c r="P44" s="15">
        <v>0</v>
      </c>
      <c r="Q44" s="15">
        <v>0</v>
      </c>
      <c r="R44" s="15">
        <v>0</v>
      </c>
      <c r="S44" s="20"/>
      <c r="T44" s="16"/>
      <c r="U44" s="16"/>
      <c r="V44" s="16"/>
      <c r="W44" s="16"/>
      <c r="X44" s="16"/>
      <c r="Y44" s="16"/>
      <c r="Z44" s="16"/>
      <c r="AA44" s="16"/>
      <c r="AB44" s="16"/>
      <c r="AC44" s="16"/>
    </row>
    <row r="45" spans="1:29" ht="37.5" customHeight="1" x14ac:dyDescent="0.25">
      <c r="A45" s="16"/>
      <c r="B45" s="17"/>
      <c r="C45" s="16"/>
      <c r="D45" s="16"/>
      <c r="E45" s="20"/>
      <c r="F45" s="22"/>
      <c r="G45" s="22"/>
      <c r="H45" s="22"/>
      <c r="I45" s="7" t="s">
        <v>15</v>
      </c>
      <c r="J45" s="15">
        <f t="shared" ref="J45:J62" si="29">SUM(K45:R45)</f>
        <v>178964.36</v>
      </c>
      <c r="K45" s="15">
        <v>178964.36</v>
      </c>
      <c r="L45" s="15">
        <v>0</v>
      </c>
      <c r="M45" s="15">
        <v>0</v>
      </c>
      <c r="N45" s="15">
        <v>0</v>
      </c>
      <c r="O45" s="15">
        <v>0</v>
      </c>
      <c r="P45" s="15">
        <v>0</v>
      </c>
      <c r="Q45" s="15">
        <v>0</v>
      </c>
      <c r="R45" s="15">
        <v>0</v>
      </c>
      <c r="S45" s="20"/>
      <c r="T45" s="16"/>
      <c r="U45" s="16"/>
      <c r="V45" s="16"/>
      <c r="W45" s="16"/>
      <c r="X45" s="16"/>
      <c r="Y45" s="16"/>
      <c r="Z45" s="16"/>
      <c r="AA45" s="16"/>
      <c r="AB45" s="16"/>
      <c r="AC45" s="16"/>
    </row>
    <row r="46" spans="1:29" ht="37.5" customHeight="1" x14ac:dyDescent="0.25">
      <c r="A46" s="18"/>
      <c r="B46" s="19"/>
      <c r="C46" s="18"/>
      <c r="D46" s="18"/>
      <c r="E46" s="20"/>
      <c r="F46" s="22"/>
      <c r="G46" s="22"/>
      <c r="H46" s="22"/>
      <c r="I46" s="9" t="s">
        <v>16</v>
      </c>
      <c r="J46" s="3">
        <f t="shared" si="29"/>
        <v>85635.64</v>
      </c>
      <c r="K46" s="3">
        <v>40635.64</v>
      </c>
      <c r="L46" s="3">
        <v>45000</v>
      </c>
      <c r="M46" s="3">
        <v>0</v>
      </c>
      <c r="N46" s="3">
        <v>0</v>
      </c>
      <c r="O46" s="3">
        <v>0</v>
      </c>
      <c r="P46" s="3">
        <v>0</v>
      </c>
      <c r="Q46" s="3">
        <v>0</v>
      </c>
      <c r="R46" s="3">
        <v>0</v>
      </c>
      <c r="S46" s="20"/>
      <c r="T46" s="18"/>
      <c r="U46" s="18"/>
      <c r="V46" s="18"/>
      <c r="W46" s="18"/>
      <c r="X46" s="18"/>
      <c r="Y46" s="18"/>
      <c r="Z46" s="18"/>
      <c r="AA46" s="18"/>
      <c r="AB46" s="18"/>
      <c r="AC46" s="18"/>
    </row>
    <row r="47" spans="1:29" ht="37.5" customHeight="1" x14ac:dyDescent="0.25">
      <c r="A47" s="16" t="s">
        <v>70</v>
      </c>
      <c r="B47" s="17" t="s">
        <v>75</v>
      </c>
      <c r="C47" s="16">
        <v>2020</v>
      </c>
      <c r="D47" s="16">
        <v>2025</v>
      </c>
      <c r="E47" s="19" t="s">
        <v>29</v>
      </c>
      <c r="F47" s="21" t="s">
        <v>5</v>
      </c>
      <c r="G47" s="21" t="s">
        <v>5</v>
      </c>
      <c r="H47" s="21" t="s">
        <v>5</v>
      </c>
      <c r="I47" s="7" t="s">
        <v>4</v>
      </c>
      <c r="J47" s="3">
        <f t="shared" ref="J47:J58" si="30">SUM(K47:R47)</f>
        <v>15362679.24</v>
      </c>
      <c r="K47" s="15">
        <f>K48+K49+K50</f>
        <v>0</v>
      </c>
      <c r="L47" s="15">
        <f t="shared" ref="L47:R47" si="31">L48+L49+L50</f>
        <v>9493848</v>
      </c>
      <c r="M47" s="15">
        <f t="shared" si="31"/>
        <v>1500553.24</v>
      </c>
      <c r="N47" s="15">
        <f t="shared" si="31"/>
        <v>4368278</v>
      </c>
      <c r="O47" s="15">
        <f t="shared" si="31"/>
        <v>0</v>
      </c>
      <c r="P47" s="15">
        <f t="shared" ref="P47:Q47" si="32">P48+P49+P50</f>
        <v>0</v>
      </c>
      <c r="Q47" s="15">
        <f t="shared" si="32"/>
        <v>0</v>
      </c>
      <c r="R47" s="15">
        <f t="shared" si="31"/>
        <v>0</v>
      </c>
      <c r="S47" s="17" t="s">
        <v>71</v>
      </c>
      <c r="T47" s="16" t="s">
        <v>44</v>
      </c>
      <c r="U47" s="16">
        <v>1291.8</v>
      </c>
      <c r="V47" s="16">
        <v>0</v>
      </c>
      <c r="W47" s="16">
        <v>767.6</v>
      </c>
      <c r="X47" s="46">
        <v>130.19999999999999</v>
      </c>
      <c r="Y47" s="46">
        <v>394</v>
      </c>
      <c r="Z47" s="16">
        <v>0</v>
      </c>
      <c r="AA47" s="16">
        <v>0</v>
      </c>
      <c r="AB47" s="16" t="s">
        <v>5</v>
      </c>
      <c r="AC47" s="16" t="s">
        <v>5</v>
      </c>
    </row>
    <row r="48" spans="1:29" ht="49.5" customHeight="1" x14ac:dyDescent="0.25">
      <c r="A48" s="16"/>
      <c r="B48" s="17"/>
      <c r="C48" s="16"/>
      <c r="D48" s="16"/>
      <c r="E48" s="20"/>
      <c r="F48" s="22"/>
      <c r="G48" s="22"/>
      <c r="H48" s="22"/>
      <c r="I48" s="7" t="s">
        <v>38</v>
      </c>
      <c r="J48" s="3">
        <f t="shared" si="30"/>
        <v>0</v>
      </c>
      <c r="K48" s="15">
        <v>0</v>
      </c>
      <c r="L48" s="15">
        <v>0</v>
      </c>
      <c r="M48" s="15">
        <v>0</v>
      </c>
      <c r="N48" s="15">
        <v>0</v>
      </c>
      <c r="O48" s="15">
        <v>0</v>
      </c>
      <c r="P48" s="15">
        <v>0</v>
      </c>
      <c r="Q48" s="15">
        <v>0</v>
      </c>
      <c r="R48" s="15">
        <v>0</v>
      </c>
      <c r="S48" s="17"/>
      <c r="T48" s="16"/>
      <c r="U48" s="16"/>
      <c r="V48" s="16"/>
      <c r="W48" s="16"/>
      <c r="X48" s="46"/>
      <c r="Y48" s="46"/>
      <c r="Z48" s="16"/>
      <c r="AA48" s="16"/>
      <c r="AB48" s="16"/>
      <c r="AC48" s="16"/>
    </row>
    <row r="49" spans="1:29" ht="49.5" customHeight="1" x14ac:dyDescent="0.25">
      <c r="A49" s="16"/>
      <c r="B49" s="17"/>
      <c r="C49" s="16"/>
      <c r="D49" s="16"/>
      <c r="E49" s="20"/>
      <c r="F49" s="22"/>
      <c r="G49" s="22"/>
      <c r="H49" s="22"/>
      <c r="I49" s="7" t="s">
        <v>15</v>
      </c>
      <c r="J49" s="3">
        <f t="shared" si="30"/>
        <v>14733166.530000001</v>
      </c>
      <c r="K49" s="15">
        <v>0</v>
      </c>
      <c r="L49" s="15">
        <v>9114094.0800000001</v>
      </c>
      <c r="M49" s="15">
        <v>1425525.57</v>
      </c>
      <c r="N49" s="15">
        <v>4193546.88</v>
      </c>
      <c r="O49" s="15">
        <v>0</v>
      </c>
      <c r="P49" s="15">
        <v>0</v>
      </c>
      <c r="Q49" s="15">
        <v>0</v>
      </c>
      <c r="R49" s="15">
        <v>0</v>
      </c>
      <c r="S49" s="17"/>
      <c r="T49" s="16"/>
      <c r="U49" s="16"/>
      <c r="V49" s="16"/>
      <c r="W49" s="16"/>
      <c r="X49" s="46"/>
      <c r="Y49" s="46"/>
      <c r="Z49" s="16"/>
      <c r="AA49" s="16"/>
      <c r="AB49" s="16"/>
      <c r="AC49" s="16"/>
    </row>
    <row r="50" spans="1:29" ht="58.15" customHeight="1" x14ac:dyDescent="0.25">
      <c r="A50" s="16"/>
      <c r="B50" s="17"/>
      <c r="C50" s="18"/>
      <c r="D50" s="18"/>
      <c r="E50" s="20"/>
      <c r="F50" s="22"/>
      <c r="G50" s="22"/>
      <c r="H50" s="22"/>
      <c r="I50" s="9" t="s">
        <v>16</v>
      </c>
      <c r="J50" s="3">
        <f t="shared" si="30"/>
        <v>629512.71</v>
      </c>
      <c r="K50" s="15">
        <v>0</v>
      </c>
      <c r="L50" s="15">
        <v>379753.92</v>
      </c>
      <c r="M50" s="15">
        <v>75027.67</v>
      </c>
      <c r="N50" s="15">
        <v>174731.12</v>
      </c>
      <c r="O50" s="15">
        <v>0</v>
      </c>
      <c r="P50" s="15">
        <v>0</v>
      </c>
      <c r="Q50" s="15">
        <v>0</v>
      </c>
      <c r="R50" s="15">
        <v>0</v>
      </c>
      <c r="S50" s="17"/>
      <c r="T50" s="16"/>
      <c r="U50" s="16"/>
      <c r="V50" s="16"/>
      <c r="W50" s="16"/>
      <c r="X50" s="46"/>
      <c r="Y50" s="46"/>
      <c r="Z50" s="16"/>
      <c r="AA50" s="16"/>
      <c r="AB50" s="16"/>
      <c r="AC50" s="16"/>
    </row>
    <row r="51" spans="1:29" ht="37.5" customHeight="1" x14ac:dyDescent="0.25">
      <c r="A51" s="16" t="s">
        <v>85</v>
      </c>
      <c r="B51" s="17" t="s">
        <v>80</v>
      </c>
      <c r="C51" s="16">
        <v>2020</v>
      </c>
      <c r="D51" s="16">
        <v>2025</v>
      </c>
      <c r="E51" s="19" t="s">
        <v>29</v>
      </c>
      <c r="F51" s="21" t="s">
        <v>5</v>
      </c>
      <c r="G51" s="21" t="s">
        <v>5</v>
      </c>
      <c r="H51" s="21" t="s">
        <v>5</v>
      </c>
      <c r="I51" s="7" t="s">
        <v>4</v>
      </c>
      <c r="J51" s="3">
        <f t="shared" si="30"/>
        <v>0</v>
      </c>
      <c r="K51" s="15">
        <f>K52+K53+K54</f>
        <v>0</v>
      </c>
      <c r="L51" s="15">
        <f t="shared" ref="L51:R51" si="33">L52+L53+L54</f>
        <v>0</v>
      </c>
      <c r="M51" s="15">
        <f t="shared" si="33"/>
        <v>0</v>
      </c>
      <c r="N51" s="15">
        <f t="shared" si="33"/>
        <v>0</v>
      </c>
      <c r="O51" s="15">
        <f t="shared" si="33"/>
        <v>0</v>
      </c>
      <c r="P51" s="15">
        <f t="shared" ref="P51:Q51" si="34">P52+P53+P54</f>
        <v>0</v>
      </c>
      <c r="Q51" s="15">
        <f t="shared" si="34"/>
        <v>0</v>
      </c>
      <c r="R51" s="15">
        <f t="shared" si="33"/>
        <v>0</v>
      </c>
      <c r="S51" s="17" t="s">
        <v>82</v>
      </c>
      <c r="T51" s="16" t="s">
        <v>81</v>
      </c>
      <c r="U51" s="16">
        <v>0</v>
      </c>
      <c r="V51" s="16">
        <v>0</v>
      </c>
      <c r="W51" s="16">
        <v>0</v>
      </c>
      <c r="X51" s="16">
        <v>0</v>
      </c>
      <c r="Y51" s="16">
        <v>2</v>
      </c>
      <c r="Z51" s="16">
        <v>0</v>
      </c>
      <c r="AA51" s="16">
        <v>0</v>
      </c>
      <c r="AB51" s="16" t="s">
        <v>5</v>
      </c>
      <c r="AC51" s="16" t="s">
        <v>5</v>
      </c>
    </row>
    <row r="52" spans="1:29" ht="49.5" customHeight="1" x14ac:dyDescent="0.25">
      <c r="A52" s="16"/>
      <c r="B52" s="17"/>
      <c r="C52" s="16"/>
      <c r="D52" s="16"/>
      <c r="E52" s="20"/>
      <c r="F52" s="22"/>
      <c r="G52" s="22"/>
      <c r="H52" s="22"/>
      <c r="I52" s="7" t="s">
        <v>38</v>
      </c>
      <c r="J52" s="3">
        <f t="shared" si="30"/>
        <v>0</v>
      </c>
      <c r="K52" s="15">
        <v>0</v>
      </c>
      <c r="L52" s="15">
        <v>0</v>
      </c>
      <c r="M52" s="15">
        <v>0</v>
      </c>
      <c r="N52" s="15">
        <v>0</v>
      </c>
      <c r="O52" s="15">
        <v>0</v>
      </c>
      <c r="P52" s="15">
        <v>0</v>
      </c>
      <c r="Q52" s="15">
        <v>0</v>
      </c>
      <c r="R52" s="15">
        <v>0</v>
      </c>
      <c r="S52" s="17"/>
      <c r="T52" s="16"/>
      <c r="U52" s="16"/>
      <c r="V52" s="16"/>
      <c r="W52" s="16"/>
      <c r="X52" s="16"/>
      <c r="Y52" s="16"/>
      <c r="Z52" s="16"/>
      <c r="AA52" s="16"/>
      <c r="AB52" s="16"/>
      <c r="AC52" s="16"/>
    </row>
    <row r="53" spans="1:29" ht="49.5" customHeight="1" x14ac:dyDescent="0.25">
      <c r="A53" s="16"/>
      <c r="B53" s="17"/>
      <c r="C53" s="16"/>
      <c r="D53" s="16"/>
      <c r="E53" s="20"/>
      <c r="F53" s="22"/>
      <c r="G53" s="22"/>
      <c r="H53" s="22"/>
      <c r="I53" s="7" t="s">
        <v>15</v>
      </c>
      <c r="J53" s="3">
        <f t="shared" si="30"/>
        <v>0</v>
      </c>
      <c r="K53" s="15">
        <v>0</v>
      </c>
      <c r="L53" s="15">
        <v>0</v>
      </c>
      <c r="M53" s="15">
        <v>0</v>
      </c>
      <c r="N53" s="15">
        <v>0</v>
      </c>
      <c r="O53" s="15">
        <v>0</v>
      </c>
      <c r="P53" s="15">
        <v>0</v>
      </c>
      <c r="Q53" s="15">
        <v>0</v>
      </c>
      <c r="R53" s="15">
        <v>0</v>
      </c>
      <c r="S53" s="17"/>
      <c r="T53" s="16"/>
      <c r="U53" s="16"/>
      <c r="V53" s="16"/>
      <c r="W53" s="16"/>
      <c r="X53" s="16"/>
      <c r="Y53" s="16"/>
      <c r="Z53" s="16"/>
      <c r="AA53" s="16"/>
      <c r="AB53" s="16"/>
      <c r="AC53" s="16"/>
    </row>
    <row r="54" spans="1:29" ht="58.15" customHeight="1" x14ac:dyDescent="0.25">
      <c r="A54" s="16"/>
      <c r="B54" s="17"/>
      <c r="C54" s="18"/>
      <c r="D54" s="18"/>
      <c r="E54" s="20"/>
      <c r="F54" s="22"/>
      <c r="G54" s="22"/>
      <c r="H54" s="22"/>
      <c r="I54" s="9" t="s">
        <v>16</v>
      </c>
      <c r="J54" s="3">
        <f t="shared" si="30"/>
        <v>0</v>
      </c>
      <c r="K54" s="15">
        <v>0</v>
      </c>
      <c r="L54" s="15">
        <v>0</v>
      </c>
      <c r="M54" s="15">
        <v>0</v>
      </c>
      <c r="N54" s="15">
        <v>0</v>
      </c>
      <c r="O54" s="15">
        <v>0</v>
      </c>
      <c r="P54" s="15">
        <v>0</v>
      </c>
      <c r="Q54" s="15">
        <v>0</v>
      </c>
      <c r="R54" s="15">
        <v>0</v>
      </c>
      <c r="S54" s="17"/>
      <c r="T54" s="16"/>
      <c r="U54" s="16"/>
      <c r="V54" s="16"/>
      <c r="W54" s="16"/>
      <c r="X54" s="16"/>
      <c r="Y54" s="16"/>
      <c r="Z54" s="16"/>
      <c r="AA54" s="16"/>
      <c r="AB54" s="16"/>
      <c r="AC54" s="16"/>
    </row>
    <row r="55" spans="1:29" ht="37.5" customHeight="1" x14ac:dyDescent="0.25">
      <c r="A55" s="16" t="s">
        <v>86</v>
      </c>
      <c r="B55" s="17" t="s">
        <v>87</v>
      </c>
      <c r="C55" s="16">
        <v>2020</v>
      </c>
      <c r="D55" s="16">
        <v>2025</v>
      </c>
      <c r="E55" s="19" t="s">
        <v>29</v>
      </c>
      <c r="F55" s="21" t="s">
        <v>88</v>
      </c>
      <c r="G55" s="21" t="s">
        <v>89</v>
      </c>
      <c r="H55" s="21" t="s">
        <v>5</v>
      </c>
      <c r="I55" s="7" t="s">
        <v>4</v>
      </c>
      <c r="J55" s="3">
        <f t="shared" si="30"/>
        <v>569840</v>
      </c>
      <c r="K55" s="15">
        <f>K56+K57+K58</f>
        <v>0</v>
      </c>
      <c r="L55" s="15">
        <f t="shared" ref="L55:R55" si="35">L56+L57+L58</f>
        <v>0</v>
      </c>
      <c r="M55" s="15">
        <f t="shared" si="35"/>
        <v>0</v>
      </c>
      <c r="N55" s="15">
        <f t="shared" si="35"/>
        <v>569840</v>
      </c>
      <c r="O55" s="15">
        <f t="shared" si="35"/>
        <v>0</v>
      </c>
      <c r="P55" s="15">
        <f t="shared" si="35"/>
        <v>0</v>
      </c>
      <c r="Q55" s="15">
        <f t="shared" si="35"/>
        <v>0</v>
      </c>
      <c r="R55" s="15">
        <f t="shared" si="35"/>
        <v>0</v>
      </c>
      <c r="S55" s="17" t="s">
        <v>90</v>
      </c>
      <c r="T55" s="16" t="s">
        <v>44</v>
      </c>
      <c r="U55" s="16">
        <v>298.10000000000002</v>
      </c>
      <c r="V55" s="16">
        <v>0</v>
      </c>
      <c r="W55" s="16">
        <v>0</v>
      </c>
      <c r="X55" s="16">
        <v>0</v>
      </c>
      <c r="Y55" s="16">
        <v>298.10000000000002</v>
      </c>
      <c r="Z55" s="16">
        <v>0</v>
      </c>
      <c r="AA55" s="16">
        <v>0</v>
      </c>
      <c r="AB55" s="16">
        <v>0</v>
      </c>
      <c r="AC55" s="16">
        <v>0</v>
      </c>
    </row>
    <row r="56" spans="1:29" ht="49.5" customHeight="1" x14ac:dyDescent="0.25">
      <c r="A56" s="16"/>
      <c r="B56" s="17"/>
      <c r="C56" s="16"/>
      <c r="D56" s="16"/>
      <c r="E56" s="20"/>
      <c r="F56" s="22"/>
      <c r="G56" s="22"/>
      <c r="H56" s="22"/>
      <c r="I56" s="7" t="s">
        <v>38</v>
      </c>
      <c r="J56" s="3">
        <f t="shared" si="30"/>
        <v>0</v>
      </c>
      <c r="K56" s="15">
        <v>0</v>
      </c>
      <c r="L56" s="15">
        <v>0</v>
      </c>
      <c r="M56" s="15">
        <v>0</v>
      </c>
      <c r="N56" s="15">
        <v>0</v>
      </c>
      <c r="O56" s="15">
        <v>0</v>
      </c>
      <c r="P56" s="15">
        <v>0</v>
      </c>
      <c r="Q56" s="15">
        <v>0</v>
      </c>
      <c r="R56" s="15">
        <v>0</v>
      </c>
      <c r="S56" s="17"/>
      <c r="T56" s="16"/>
      <c r="U56" s="16"/>
      <c r="V56" s="16"/>
      <c r="W56" s="16"/>
      <c r="X56" s="16"/>
      <c r="Y56" s="16"/>
      <c r="Z56" s="16"/>
      <c r="AA56" s="16"/>
      <c r="AB56" s="16"/>
      <c r="AC56" s="16"/>
    </row>
    <row r="57" spans="1:29" ht="49.5" customHeight="1" x14ac:dyDescent="0.25">
      <c r="A57" s="16"/>
      <c r="B57" s="17"/>
      <c r="C57" s="16"/>
      <c r="D57" s="16"/>
      <c r="E57" s="20"/>
      <c r="F57" s="22"/>
      <c r="G57" s="22"/>
      <c r="H57" s="22"/>
      <c r="I57" s="7" t="s">
        <v>15</v>
      </c>
      <c r="J57" s="3">
        <f t="shared" si="30"/>
        <v>0</v>
      </c>
      <c r="K57" s="15">
        <v>0</v>
      </c>
      <c r="L57" s="15">
        <v>0</v>
      </c>
      <c r="M57" s="15">
        <v>0</v>
      </c>
      <c r="N57" s="15">
        <v>0</v>
      </c>
      <c r="O57" s="15">
        <v>0</v>
      </c>
      <c r="P57" s="15">
        <v>0</v>
      </c>
      <c r="Q57" s="15">
        <v>0</v>
      </c>
      <c r="R57" s="15">
        <v>0</v>
      </c>
      <c r="S57" s="17"/>
      <c r="T57" s="16"/>
      <c r="U57" s="16"/>
      <c r="V57" s="16"/>
      <c r="W57" s="16"/>
      <c r="X57" s="16"/>
      <c r="Y57" s="16"/>
      <c r="Z57" s="16"/>
      <c r="AA57" s="16"/>
      <c r="AB57" s="16"/>
      <c r="AC57" s="16"/>
    </row>
    <row r="58" spans="1:29" ht="58.15" customHeight="1" x14ac:dyDescent="0.25">
      <c r="A58" s="16"/>
      <c r="B58" s="17"/>
      <c r="C58" s="18"/>
      <c r="D58" s="18"/>
      <c r="E58" s="20"/>
      <c r="F58" s="22"/>
      <c r="G58" s="22"/>
      <c r="H58" s="22"/>
      <c r="I58" s="9" t="s">
        <v>16</v>
      </c>
      <c r="J58" s="3">
        <f t="shared" si="30"/>
        <v>569840</v>
      </c>
      <c r="K58" s="15">
        <v>0</v>
      </c>
      <c r="L58" s="15">
        <v>0</v>
      </c>
      <c r="M58" s="15">
        <v>0</v>
      </c>
      <c r="N58" s="15">
        <v>569840</v>
      </c>
      <c r="O58" s="15">
        <v>0</v>
      </c>
      <c r="P58" s="15">
        <v>0</v>
      </c>
      <c r="Q58" s="15">
        <v>0</v>
      </c>
      <c r="R58" s="15">
        <v>0</v>
      </c>
      <c r="S58" s="17"/>
      <c r="T58" s="16"/>
      <c r="U58" s="16"/>
      <c r="V58" s="16"/>
      <c r="W58" s="16"/>
      <c r="X58" s="16"/>
      <c r="Y58" s="16"/>
      <c r="Z58" s="16"/>
      <c r="AA58" s="16"/>
      <c r="AB58" s="16"/>
      <c r="AC58" s="16"/>
    </row>
    <row r="59" spans="1:29" ht="37.5" customHeight="1" x14ac:dyDescent="0.25">
      <c r="A59" s="16" t="s">
        <v>104</v>
      </c>
      <c r="B59" s="19" t="s">
        <v>105</v>
      </c>
      <c r="C59" s="16">
        <v>2020</v>
      </c>
      <c r="D59" s="16">
        <v>2025</v>
      </c>
      <c r="E59" s="19" t="s">
        <v>29</v>
      </c>
      <c r="F59" s="21" t="s">
        <v>88</v>
      </c>
      <c r="G59" s="21" t="s">
        <v>89</v>
      </c>
      <c r="H59" s="21" t="s">
        <v>5</v>
      </c>
      <c r="I59" s="7" t="s">
        <v>4</v>
      </c>
      <c r="J59" s="3">
        <f t="shared" si="29"/>
        <v>25000</v>
      </c>
      <c r="K59" s="15">
        <f>K60+K61+K62</f>
        <v>0</v>
      </c>
      <c r="L59" s="15">
        <f t="shared" ref="L59:R59" si="36">L60+L61+L62</f>
        <v>0</v>
      </c>
      <c r="M59" s="15">
        <f t="shared" si="36"/>
        <v>0</v>
      </c>
      <c r="N59" s="15">
        <f t="shared" si="36"/>
        <v>0</v>
      </c>
      <c r="O59" s="15">
        <f t="shared" si="36"/>
        <v>25000</v>
      </c>
      <c r="P59" s="15">
        <f t="shared" ref="P59:Q59" si="37">P60+P61+P62</f>
        <v>0</v>
      </c>
      <c r="Q59" s="15">
        <f t="shared" si="37"/>
        <v>0</v>
      </c>
      <c r="R59" s="15">
        <f t="shared" si="36"/>
        <v>0</v>
      </c>
      <c r="S59" s="17" t="s">
        <v>82</v>
      </c>
      <c r="T59" s="16" t="s">
        <v>44</v>
      </c>
      <c r="U59" s="16">
        <v>37.9</v>
      </c>
      <c r="V59" s="16" t="s">
        <v>5</v>
      </c>
      <c r="W59" s="16" t="s">
        <v>5</v>
      </c>
      <c r="X59" s="16" t="s">
        <v>5</v>
      </c>
      <c r="Y59" s="16" t="s">
        <v>5</v>
      </c>
      <c r="Z59" s="16">
        <v>37.9</v>
      </c>
      <c r="AA59" s="16" t="s">
        <v>5</v>
      </c>
      <c r="AB59" s="16" t="s">
        <v>5</v>
      </c>
      <c r="AC59" s="16" t="s">
        <v>5</v>
      </c>
    </row>
    <row r="60" spans="1:29" ht="49.5" customHeight="1" x14ac:dyDescent="0.25">
      <c r="A60" s="16"/>
      <c r="B60" s="20"/>
      <c r="C60" s="16"/>
      <c r="D60" s="16"/>
      <c r="E60" s="20"/>
      <c r="F60" s="22"/>
      <c r="G60" s="22"/>
      <c r="H60" s="22"/>
      <c r="I60" s="7" t="s">
        <v>38</v>
      </c>
      <c r="J60" s="3">
        <f t="shared" si="29"/>
        <v>0</v>
      </c>
      <c r="K60" s="15">
        <v>0</v>
      </c>
      <c r="L60" s="15">
        <v>0</v>
      </c>
      <c r="M60" s="15">
        <v>0</v>
      </c>
      <c r="N60" s="15">
        <v>0</v>
      </c>
      <c r="O60" s="15">
        <v>0</v>
      </c>
      <c r="P60" s="15">
        <v>0</v>
      </c>
      <c r="Q60" s="15">
        <v>0</v>
      </c>
      <c r="R60" s="15">
        <v>0</v>
      </c>
      <c r="S60" s="17"/>
      <c r="T60" s="16"/>
      <c r="U60" s="16"/>
      <c r="V60" s="16"/>
      <c r="W60" s="16"/>
      <c r="X60" s="16"/>
      <c r="Y60" s="16"/>
      <c r="Z60" s="16"/>
      <c r="AA60" s="16"/>
      <c r="AB60" s="16"/>
      <c r="AC60" s="16"/>
    </row>
    <row r="61" spans="1:29" ht="49.5" customHeight="1" x14ac:dyDescent="0.25">
      <c r="A61" s="16"/>
      <c r="B61" s="20"/>
      <c r="C61" s="16"/>
      <c r="D61" s="16"/>
      <c r="E61" s="20"/>
      <c r="F61" s="22"/>
      <c r="G61" s="22"/>
      <c r="H61" s="22"/>
      <c r="I61" s="7" t="s">
        <v>15</v>
      </c>
      <c r="J61" s="3">
        <f t="shared" si="29"/>
        <v>0</v>
      </c>
      <c r="K61" s="15">
        <v>0</v>
      </c>
      <c r="L61" s="15">
        <v>0</v>
      </c>
      <c r="M61" s="15">
        <v>0</v>
      </c>
      <c r="N61" s="15">
        <v>0</v>
      </c>
      <c r="O61" s="15">
        <v>0</v>
      </c>
      <c r="P61" s="15">
        <v>0</v>
      </c>
      <c r="Q61" s="15">
        <v>0</v>
      </c>
      <c r="R61" s="15">
        <v>0</v>
      </c>
      <c r="S61" s="17"/>
      <c r="T61" s="16"/>
      <c r="U61" s="16"/>
      <c r="V61" s="16"/>
      <c r="W61" s="16"/>
      <c r="X61" s="16"/>
      <c r="Y61" s="16"/>
      <c r="Z61" s="16"/>
      <c r="AA61" s="16"/>
      <c r="AB61" s="16"/>
      <c r="AC61" s="16"/>
    </row>
    <row r="62" spans="1:29" ht="110.25" customHeight="1" x14ac:dyDescent="0.25">
      <c r="A62" s="16"/>
      <c r="B62" s="27"/>
      <c r="C62" s="18"/>
      <c r="D62" s="18"/>
      <c r="E62" s="20"/>
      <c r="F62" s="22"/>
      <c r="G62" s="22"/>
      <c r="H62" s="22"/>
      <c r="I62" s="9" t="s">
        <v>16</v>
      </c>
      <c r="J62" s="3">
        <f t="shared" si="29"/>
        <v>25000</v>
      </c>
      <c r="K62" s="15">
        <v>0</v>
      </c>
      <c r="L62" s="15">
        <v>0</v>
      </c>
      <c r="M62" s="15">
        <v>0</v>
      </c>
      <c r="N62" s="15">
        <v>0</v>
      </c>
      <c r="O62" s="15">
        <v>25000</v>
      </c>
      <c r="P62" s="15">
        <v>0</v>
      </c>
      <c r="Q62" s="15">
        <v>0</v>
      </c>
      <c r="R62" s="15">
        <v>0</v>
      </c>
      <c r="S62" s="17"/>
      <c r="T62" s="16"/>
      <c r="U62" s="16"/>
      <c r="V62" s="16"/>
      <c r="W62" s="16"/>
      <c r="X62" s="16"/>
      <c r="Y62" s="16"/>
      <c r="Z62" s="16"/>
      <c r="AA62" s="16"/>
      <c r="AB62" s="16"/>
      <c r="AC62" s="16"/>
    </row>
    <row r="63" spans="1:29" ht="17.25" customHeight="1" x14ac:dyDescent="0.25">
      <c r="A63" s="35" t="s">
        <v>61</v>
      </c>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row>
    <row r="64" spans="1:29" ht="39" customHeight="1" x14ac:dyDescent="0.25">
      <c r="A64" s="16" t="s">
        <v>17</v>
      </c>
      <c r="B64" s="17" t="s">
        <v>58</v>
      </c>
      <c r="C64" s="16">
        <v>2020</v>
      </c>
      <c r="D64" s="16">
        <v>2025</v>
      </c>
      <c r="E64" s="17" t="s">
        <v>29</v>
      </c>
      <c r="F64" s="32" t="s">
        <v>5</v>
      </c>
      <c r="G64" s="32" t="s">
        <v>5</v>
      </c>
      <c r="H64" s="32" t="s">
        <v>5</v>
      </c>
      <c r="I64" s="7" t="s">
        <v>4</v>
      </c>
      <c r="J64" s="15">
        <f>SUM(K64:R64)</f>
        <v>8873784.6400000006</v>
      </c>
      <c r="K64" s="15">
        <f>K65+K66+K67</f>
        <v>204992.6</v>
      </c>
      <c r="L64" s="15">
        <f t="shared" ref="L64:R64" si="38">L65+L66+L67</f>
        <v>3400000</v>
      </c>
      <c r="M64" s="15">
        <f t="shared" si="38"/>
        <v>247065</v>
      </c>
      <c r="N64" s="15">
        <f>N65+N66+N67</f>
        <v>5021727.04</v>
      </c>
      <c r="O64" s="15">
        <f t="shared" si="38"/>
        <v>0</v>
      </c>
      <c r="P64" s="15">
        <f t="shared" ref="P64:Q64" si="39">P65+P66+P67</f>
        <v>0</v>
      </c>
      <c r="Q64" s="15">
        <f t="shared" si="39"/>
        <v>0</v>
      </c>
      <c r="R64" s="15">
        <f t="shared" si="38"/>
        <v>0</v>
      </c>
      <c r="S64" s="16" t="s">
        <v>5</v>
      </c>
      <c r="T64" s="16" t="s">
        <v>5</v>
      </c>
      <c r="U64" s="16" t="s">
        <v>5</v>
      </c>
      <c r="V64" s="16" t="s">
        <v>5</v>
      </c>
      <c r="W64" s="16" t="s">
        <v>5</v>
      </c>
      <c r="X64" s="16" t="s">
        <v>5</v>
      </c>
      <c r="Y64" s="16" t="s">
        <v>5</v>
      </c>
      <c r="Z64" s="16" t="s">
        <v>5</v>
      </c>
      <c r="AA64" s="16" t="s">
        <v>5</v>
      </c>
      <c r="AB64" s="16" t="s">
        <v>5</v>
      </c>
      <c r="AC64" s="16" t="s">
        <v>5</v>
      </c>
    </row>
    <row r="65" spans="1:29" ht="32.25" customHeight="1" x14ac:dyDescent="0.25">
      <c r="A65" s="16"/>
      <c r="B65" s="17"/>
      <c r="C65" s="16"/>
      <c r="D65" s="16"/>
      <c r="E65" s="17"/>
      <c r="F65" s="32"/>
      <c r="G65" s="32"/>
      <c r="H65" s="32"/>
      <c r="I65" s="7" t="s">
        <v>38</v>
      </c>
      <c r="J65" s="15">
        <f t="shared" ref="J65:J87" si="40">SUM(K65:R65)</f>
        <v>0</v>
      </c>
      <c r="K65" s="15">
        <f>K69+K73+K77+K85</f>
        <v>0</v>
      </c>
      <c r="L65" s="15">
        <f t="shared" ref="L65:R65" si="41">L69+L73+L77+L85</f>
        <v>0</v>
      </c>
      <c r="M65" s="15">
        <f t="shared" si="41"/>
        <v>0</v>
      </c>
      <c r="N65" s="15">
        <f>N69+N73+N77+N81+N85</f>
        <v>0</v>
      </c>
      <c r="O65" s="15">
        <f t="shared" si="41"/>
        <v>0</v>
      </c>
      <c r="P65" s="15">
        <f t="shared" ref="P65:Q65" si="42">P69+P73+P77+P85</f>
        <v>0</v>
      </c>
      <c r="Q65" s="15">
        <f t="shared" si="42"/>
        <v>0</v>
      </c>
      <c r="R65" s="15">
        <f t="shared" si="41"/>
        <v>0</v>
      </c>
      <c r="S65" s="16"/>
      <c r="T65" s="16"/>
      <c r="U65" s="16"/>
      <c r="V65" s="16"/>
      <c r="W65" s="16"/>
      <c r="X65" s="16"/>
      <c r="Y65" s="16"/>
      <c r="Z65" s="16"/>
      <c r="AA65" s="16"/>
      <c r="AB65" s="16"/>
      <c r="AC65" s="16"/>
    </row>
    <row r="66" spans="1:29" ht="32.25" customHeight="1" x14ac:dyDescent="0.25">
      <c r="A66" s="16"/>
      <c r="B66" s="17"/>
      <c r="C66" s="16"/>
      <c r="D66" s="16"/>
      <c r="E66" s="17"/>
      <c r="F66" s="32"/>
      <c r="G66" s="32"/>
      <c r="H66" s="32"/>
      <c r="I66" s="7" t="s">
        <v>15</v>
      </c>
      <c r="J66" s="15">
        <f t="shared" si="40"/>
        <v>1889479.14</v>
      </c>
      <c r="K66" s="15">
        <f>K70+K74+K78+K86</f>
        <v>0</v>
      </c>
      <c r="L66" s="15">
        <f>L70+L74+L78+L86</f>
        <v>0</v>
      </c>
      <c r="M66" s="15">
        <f>M70+M74+M78+M86</f>
        <v>0</v>
      </c>
      <c r="N66" s="15">
        <f t="shared" ref="N66:N67" si="43">N70+N74+N78+N82+N86</f>
        <v>1889479.14</v>
      </c>
      <c r="O66" s="15">
        <f t="shared" ref="O66:R67" si="44">O70+O74+O78+O86</f>
        <v>0</v>
      </c>
      <c r="P66" s="15">
        <f t="shared" si="44"/>
        <v>0</v>
      </c>
      <c r="Q66" s="15">
        <f t="shared" si="44"/>
        <v>0</v>
      </c>
      <c r="R66" s="15">
        <f t="shared" si="44"/>
        <v>0</v>
      </c>
      <c r="S66" s="16"/>
      <c r="T66" s="16"/>
      <c r="U66" s="16"/>
      <c r="V66" s="16"/>
      <c r="W66" s="16"/>
      <c r="X66" s="16"/>
      <c r="Y66" s="16"/>
      <c r="Z66" s="16"/>
      <c r="AA66" s="16"/>
      <c r="AB66" s="16"/>
      <c r="AC66" s="16"/>
    </row>
    <row r="67" spans="1:29" ht="42" customHeight="1" x14ac:dyDescent="0.25">
      <c r="A67" s="16"/>
      <c r="B67" s="17"/>
      <c r="C67" s="16"/>
      <c r="D67" s="16"/>
      <c r="E67" s="17"/>
      <c r="F67" s="32"/>
      <c r="G67" s="32"/>
      <c r="H67" s="32"/>
      <c r="I67" s="7" t="s">
        <v>16</v>
      </c>
      <c r="J67" s="15">
        <f t="shared" si="40"/>
        <v>6984305.5</v>
      </c>
      <c r="K67" s="15">
        <f>K71+K75+K79+K87</f>
        <v>204992.6</v>
      </c>
      <c r="L67" s="15">
        <f>L71+L75+L79+L87</f>
        <v>3400000</v>
      </c>
      <c r="M67" s="15">
        <f>M71+M75+M79+M87</f>
        <v>247065</v>
      </c>
      <c r="N67" s="15">
        <f t="shared" si="43"/>
        <v>3132247.9</v>
      </c>
      <c r="O67" s="15">
        <f t="shared" si="44"/>
        <v>0</v>
      </c>
      <c r="P67" s="15">
        <f t="shared" si="44"/>
        <v>0</v>
      </c>
      <c r="Q67" s="15">
        <f t="shared" si="44"/>
        <v>0</v>
      </c>
      <c r="R67" s="15">
        <f t="shared" si="44"/>
        <v>0</v>
      </c>
      <c r="S67" s="16"/>
      <c r="T67" s="16"/>
      <c r="U67" s="16"/>
      <c r="V67" s="16"/>
      <c r="W67" s="16"/>
      <c r="X67" s="16"/>
      <c r="Y67" s="16"/>
      <c r="Z67" s="16"/>
      <c r="AA67" s="16"/>
      <c r="AB67" s="16"/>
      <c r="AC67" s="16"/>
    </row>
    <row r="68" spans="1:29" ht="34.5" customHeight="1" x14ac:dyDescent="0.25">
      <c r="A68" s="16" t="s">
        <v>51</v>
      </c>
      <c r="B68" s="17" t="s">
        <v>53</v>
      </c>
      <c r="C68" s="16">
        <v>2020</v>
      </c>
      <c r="D68" s="16">
        <v>2025</v>
      </c>
      <c r="E68" s="17" t="s">
        <v>29</v>
      </c>
      <c r="F68" s="32" t="s">
        <v>5</v>
      </c>
      <c r="G68" s="32" t="s">
        <v>5</v>
      </c>
      <c r="H68" s="32" t="s">
        <v>5</v>
      </c>
      <c r="I68" s="7" t="s">
        <v>4</v>
      </c>
      <c r="J68" s="15">
        <f t="shared" si="40"/>
        <v>3797717.6</v>
      </c>
      <c r="K68" s="15">
        <f>K69+K70+K71</f>
        <v>204992.6</v>
      </c>
      <c r="L68" s="15">
        <f t="shared" ref="L68:R68" si="45">L69+L70+L71</f>
        <v>3400000</v>
      </c>
      <c r="M68" s="15">
        <f t="shared" si="45"/>
        <v>0</v>
      </c>
      <c r="N68" s="15">
        <f t="shared" si="45"/>
        <v>192725</v>
      </c>
      <c r="O68" s="15">
        <f t="shared" si="45"/>
        <v>0</v>
      </c>
      <c r="P68" s="15">
        <f t="shared" ref="P68:Q68" si="46">P69+P70+P71</f>
        <v>0</v>
      </c>
      <c r="Q68" s="15">
        <f t="shared" si="46"/>
        <v>0</v>
      </c>
      <c r="R68" s="15">
        <f t="shared" si="45"/>
        <v>0</v>
      </c>
      <c r="S68" s="19" t="s">
        <v>47</v>
      </c>
      <c r="T68" s="18" t="s">
        <v>46</v>
      </c>
      <c r="U68" s="18">
        <v>7.1</v>
      </c>
      <c r="V68" s="18">
        <v>1.1000000000000001</v>
      </c>
      <c r="W68" s="18">
        <v>3.3</v>
      </c>
      <c r="X68" s="18">
        <v>0</v>
      </c>
      <c r="Y68" s="18">
        <v>0</v>
      </c>
      <c r="Z68" s="18">
        <v>0</v>
      </c>
      <c r="AA68" s="18">
        <v>0</v>
      </c>
      <c r="AB68" s="18" t="s">
        <v>5</v>
      </c>
      <c r="AC68" s="18" t="s">
        <v>5</v>
      </c>
    </row>
    <row r="69" spans="1:29" ht="30" x14ac:dyDescent="0.25">
      <c r="A69" s="16"/>
      <c r="B69" s="17"/>
      <c r="C69" s="16"/>
      <c r="D69" s="16"/>
      <c r="E69" s="17"/>
      <c r="F69" s="32"/>
      <c r="G69" s="32"/>
      <c r="H69" s="32"/>
      <c r="I69" s="7" t="s">
        <v>38</v>
      </c>
      <c r="J69" s="15">
        <f t="shared" si="40"/>
        <v>0</v>
      </c>
      <c r="K69" s="15">
        <v>0</v>
      </c>
      <c r="L69" s="15">
        <v>0</v>
      </c>
      <c r="M69" s="15">
        <v>0</v>
      </c>
      <c r="N69" s="15">
        <v>0</v>
      </c>
      <c r="O69" s="15">
        <v>0</v>
      </c>
      <c r="P69" s="15">
        <v>0</v>
      </c>
      <c r="Q69" s="15">
        <v>0</v>
      </c>
      <c r="R69" s="15">
        <v>0</v>
      </c>
      <c r="S69" s="20"/>
      <c r="T69" s="26"/>
      <c r="U69" s="26"/>
      <c r="V69" s="26"/>
      <c r="W69" s="26"/>
      <c r="X69" s="26"/>
      <c r="Y69" s="26"/>
      <c r="Z69" s="26"/>
      <c r="AA69" s="26"/>
      <c r="AB69" s="26"/>
      <c r="AC69" s="26"/>
    </row>
    <row r="70" spans="1:29" ht="30" x14ac:dyDescent="0.25">
      <c r="A70" s="16"/>
      <c r="B70" s="17"/>
      <c r="C70" s="16"/>
      <c r="D70" s="16"/>
      <c r="E70" s="17"/>
      <c r="F70" s="32"/>
      <c r="G70" s="32"/>
      <c r="H70" s="32"/>
      <c r="I70" s="7" t="s">
        <v>15</v>
      </c>
      <c r="J70" s="15">
        <f t="shared" si="40"/>
        <v>0</v>
      </c>
      <c r="K70" s="15">
        <v>0</v>
      </c>
      <c r="L70" s="15">
        <v>0</v>
      </c>
      <c r="M70" s="15">
        <v>0</v>
      </c>
      <c r="N70" s="15">
        <v>0</v>
      </c>
      <c r="O70" s="15">
        <v>0</v>
      </c>
      <c r="P70" s="15">
        <v>0</v>
      </c>
      <c r="Q70" s="15">
        <v>0</v>
      </c>
      <c r="R70" s="15">
        <v>0</v>
      </c>
      <c r="S70" s="20"/>
      <c r="T70" s="26"/>
      <c r="U70" s="26"/>
      <c r="V70" s="26"/>
      <c r="W70" s="26"/>
      <c r="X70" s="26"/>
      <c r="Y70" s="26"/>
      <c r="Z70" s="26"/>
      <c r="AA70" s="26"/>
      <c r="AB70" s="26"/>
      <c r="AC70" s="26"/>
    </row>
    <row r="71" spans="1:29" ht="36" customHeight="1" x14ac:dyDescent="0.25">
      <c r="A71" s="18"/>
      <c r="B71" s="19"/>
      <c r="C71" s="18"/>
      <c r="D71" s="18"/>
      <c r="E71" s="19"/>
      <c r="F71" s="32"/>
      <c r="G71" s="32"/>
      <c r="H71" s="32"/>
      <c r="I71" s="9" t="s">
        <v>16</v>
      </c>
      <c r="J71" s="15">
        <f t="shared" si="40"/>
        <v>3797717.6</v>
      </c>
      <c r="K71" s="4">
        <v>204992.6</v>
      </c>
      <c r="L71" s="3">
        <v>3400000</v>
      </c>
      <c r="M71" s="3">
        <v>0</v>
      </c>
      <c r="N71" s="3">
        <v>192725</v>
      </c>
      <c r="O71" s="3">
        <v>0</v>
      </c>
      <c r="P71" s="3">
        <v>0</v>
      </c>
      <c r="Q71" s="3">
        <v>0</v>
      </c>
      <c r="R71" s="3">
        <v>0</v>
      </c>
      <c r="S71" s="20"/>
      <c r="T71" s="26"/>
      <c r="U71" s="26"/>
      <c r="V71" s="26"/>
      <c r="W71" s="26"/>
      <c r="X71" s="26"/>
      <c r="Y71" s="26"/>
      <c r="Z71" s="26"/>
      <c r="AA71" s="26"/>
      <c r="AB71" s="26"/>
      <c r="AC71" s="26"/>
    </row>
    <row r="72" spans="1:29" ht="15" customHeight="1" x14ac:dyDescent="0.25">
      <c r="A72" s="16" t="s">
        <v>54</v>
      </c>
      <c r="B72" s="17" t="s">
        <v>55</v>
      </c>
      <c r="C72" s="16">
        <v>2020</v>
      </c>
      <c r="D72" s="16">
        <v>2025</v>
      </c>
      <c r="E72" s="17" t="s">
        <v>29</v>
      </c>
      <c r="F72" s="32" t="s">
        <v>5</v>
      </c>
      <c r="G72" s="32" t="s">
        <v>5</v>
      </c>
      <c r="H72" s="32" t="s">
        <v>5</v>
      </c>
      <c r="I72" s="7" t="s">
        <v>4</v>
      </c>
      <c r="J72" s="15">
        <f t="shared" ref="J72:J83" si="47">SUM(K72:R72)</f>
        <v>0</v>
      </c>
      <c r="K72" s="15">
        <f>K73+K74+K75</f>
        <v>0</v>
      </c>
      <c r="L72" s="15">
        <f t="shared" ref="L72:R72" si="48">L73+L74+L75</f>
        <v>0</v>
      </c>
      <c r="M72" s="15">
        <f t="shared" si="48"/>
        <v>0</v>
      </c>
      <c r="N72" s="15">
        <f t="shared" si="48"/>
        <v>0</v>
      </c>
      <c r="O72" s="15">
        <f t="shared" si="48"/>
        <v>0</v>
      </c>
      <c r="P72" s="15">
        <f t="shared" ref="P72:Q72" si="49">P73+P74+P75</f>
        <v>0</v>
      </c>
      <c r="Q72" s="15">
        <f t="shared" si="49"/>
        <v>0</v>
      </c>
      <c r="R72" s="15">
        <f t="shared" si="48"/>
        <v>0</v>
      </c>
      <c r="S72" s="17" t="s">
        <v>5</v>
      </c>
      <c r="T72" s="16" t="s">
        <v>5</v>
      </c>
      <c r="U72" s="16" t="s">
        <v>5</v>
      </c>
      <c r="V72" s="16" t="s">
        <v>5</v>
      </c>
      <c r="W72" s="16" t="s">
        <v>5</v>
      </c>
      <c r="X72" s="16" t="s">
        <v>5</v>
      </c>
      <c r="Y72" s="16" t="s">
        <v>5</v>
      </c>
      <c r="Z72" s="16" t="s">
        <v>5</v>
      </c>
      <c r="AA72" s="16" t="s">
        <v>5</v>
      </c>
      <c r="AB72" s="16" t="s">
        <v>5</v>
      </c>
      <c r="AC72" s="16" t="s">
        <v>5</v>
      </c>
    </row>
    <row r="73" spans="1:29" ht="30" x14ac:dyDescent="0.25">
      <c r="A73" s="16"/>
      <c r="B73" s="17"/>
      <c r="C73" s="16"/>
      <c r="D73" s="16"/>
      <c r="E73" s="17"/>
      <c r="F73" s="32"/>
      <c r="G73" s="32"/>
      <c r="H73" s="32"/>
      <c r="I73" s="7" t="s">
        <v>38</v>
      </c>
      <c r="J73" s="15">
        <f t="shared" si="47"/>
        <v>0</v>
      </c>
      <c r="K73" s="15">
        <v>0</v>
      </c>
      <c r="L73" s="15">
        <v>0</v>
      </c>
      <c r="M73" s="15">
        <v>0</v>
      </c>
      <c r="N73" s="15">
        <v>0</v>
      </c>
      <c r="O73" s="15">
        <v>0</v>
      </c>
      <c r="P73" s="15">
        <v>0</v>
      </c>
      <c r="Q73" s="15">
        <v>0</v>
      </c>
      <c r="R73" s="15">
        <v>0</v>
      </c>
      <c r="S73" s="17"/>
      <c r="T73" s="16"/>
      <c r="U73" s="16"/>
      <c r="V73" s="16"/>
      <c r="W73" s="16"/>
      <c r="X73" s="16"/>
      <c r="Y73" s="16"/>
      <c r="Z73" s="16"/>
      <c r="AA73" s="16"/>
      <c r="AB73" s="16"/>
      <c r="AC73" s="16"/>
    </row>
    <row r="74" spans="1:29" ht="30" x14ac:dyDescent="0.25">
      <c r="A74" s="16"/>
      <c r="B74" s="17"/>
      <c r="C74" s="16"/>
      <c r="D74" s="16"/>
      <c r="E74" s="17"/>
      <c r="F74" s="32"/>
      <c r="G74" s="32"/>
      <c r="H74" s="32"/>
      <c r="I74" s="7" t="s">
        <v>15</v>
      </c>
      <c r="J74" s="15">
        <f t="shared" si="47"/>
        <v>0</v>
      </c>
      <c r="K74" s="15">
        <v>0</v>
      </c>
      <c r="L74" s="15">
        <v>0</v>
      </c>
      <c r="M74" s="15">
        <v>0</v>
      </c>
      <c r="N74" s="15">
        <v>0</v>
      </c>
      <c r="O74" s="15">
        <v>0</v>
      </c>
      <c r="P74" s="15">
        <v>0</v>
      </c>
      <c r="Q74" s="15">
        <v>0</v>
      </c>
      <c r="R74" s="15">
        <v>0</v>
      </c>
      <c r="S74" s="17"/>
      <c r="T74" s="16"/>
      <c r="U74" s="16"/>
      <c r="V74" s="16"/>
      <c r="W74" s="16"/>
      <c r="X74" s="16"/>
      <c r="Y74" s="16"/>
      <c r="Z74" s="16"/>
      <c r="AA74" s="16"/>
      <c r="AB74" s="16"/>
      <c r="AC74" s="16"/>
    </row>
    <row r="75" spans="1:29" ht="39.6" customHeight="1" x14ac:dyDescent="0.25">
      <c r="A75" s="16"/>
      <c r="B75" s="17"/>
      <c r="C75" s="16"/>
      <c r="D75" s="16"/>
      <c r="E75" s="17"/>
      <c r="F75" s="32"/>
      <c r="G75" s="32"/>
      <c r="H75" s="32"/>
      <c r="I75" s="7" t="s">
        <v>16</v>
      </c>
      <c r="J75" s="15">
        <f t="shared" si="47"/>
        <v>0</v>
      </c>
      <c r="K75" s="3">
        <v>0</v>
      </c>
      <c r="L75" s="15">
        <v>0</v>
      </c>
      <c r="M75" s="15">
        <v>0</v>
      </c>
      <c r="N75" s="15">
        <v>0</v>
      </c>
      <c r="O75" s="15">
        <v>0</v>
      </c>
      <c r="P75" s="15">
        <v>0</v>
      </c>
      <c r="Q75" s="15">
        <v>0</v>
      </c>
      <c r="R75" s="15">
        <v>0</v>
      </c>
      <c r="S75" s="17"/>
      <c r="T75" s="16"/>
      <c r="U75" s="16"/>
      <c r="V75" s="16"/>
      <c r="W75" s="16"/>
      <c r="X75" s="16"/>
      <c r="Y75" s="16"/>
      <c r="Z75" s="16"/>
      <c r="AA75" s="16"/>
      <c r="AB75" s="16"/>
      <c r="AC75" s="16"/>
    </row>
    <row r="76" spans="1:29" x14ac:dyDescent="0.25">
      <c r="A76" s="16" t="s">
        <v>72</v>
      </c>
      <c r="B76" s="17" t="s">
        <v>73</v>
      </c>
      <c r="C76" s="16">
        <v>2021</v>
      </c>
      <c r="D76" s="16">
        <v>2025</v>
      </c>
      <c r="E76" s="17" t="s">
        <v>29</v>
      </c>
      <c r="F76" s="32" t="s">
        <v>5</v>
      </c>
      <c r="G76" s="32" t="s">
        <v>5</v>
      </c>
      <c r="H76" s="32" t="s">
        <v>5</v>
      </c>
      <c r="I76" s="7" t="s">
        <v>4</v>
      </c>
      <c r="J76" s="15">
        <f t="shared" si="47"/>
        <v>1866523.06</v>
      </c>
      <c r="K76" s="15">
        <f>K77+K78+K79</f>
        <v>0</v>
      </c>
      <c r="L76" s="15">
        <f t="shared" ref="L76:R76" si="50">L77+L78+L79</f>
        <v>0</v>
      </c>
      <c r="M76" s="15">
        <f t="shared" si="50"/>
        <v>247065</v>
      </c>
      <c r="N76" s="15">
        <f t="shared" si="50"/>
        <v>1619458.06</v>
      </c>
      <c r="O76" s="15">
        <f t="shared" si="50"/>
        <v>0</v>
      </c>
      <c r="P76" s="15">
        <f t="shared" ref="P76:Q76" si="51">P77+P78+P79</f>
        <v>0</v>
      </c>
      <c r="Q76" s="15">
        <f t="shared" si="51"/>
        <v>0</v>
      </c>
      <c r="R76" s="15">
        <f t="shared" si="50"/>
        <v>0</v>
      </c>
      <c r="S76" s="17" t="s">
        <v>74</v>
      </c>
      <c r="T76" s="16" t="s">
        <v>5</v>
      </c>
      <c r="U76" s="16" t="s">
        <v>5</v>
      </c>
      <c r="V76" s="16" t="s">
        <v>5</v>
      </c>
      <c r="W76" s="16" t="s">
        <v>5</v>
      </c>
      <c r="X76" s="16" t="s">
        <v>5</v>
      </c>
      <c r="Y76" s="16" t="s">
        <v>5</v>
      </c>
      <c r="Z76" s="16" t="s">
        <v>5</v>
      </c>
      <c r="AA76" s="16" t="s">
        <v>5</v>
      </c>
      <c r="AB76" s="16" t="s">
        <v>5</v>
      </c>
      <c r="AC76" s="16" t="s">
        <v>5</v>
      </c>
    </row>
    <row r="77" spans="1:29" ht="30" x14ac:dyDescent="0.25">
      <c r="A77" s="16"/>
      <c r="B77" s="17"/>
      <c r="C77" s="16"/>
      <c r="D77" s="16"/>
      <c r="E77" s="17"/>
      <c r="F77" s="32"/>
      <c r="G77" s="32"/>
      <c r="H77" s="32"/>
      <c r="I77" s="7" t="s">
        <v>38</v>
      </c>
      <c r="J77" s="15">
        <f t="shared" si="47"/>
        <v>0</v>
      </c>
      <c r="K77" s="15">
        <v>0</v>
      </c>
      <c r="L77" s="15">
        <v>0</v>
      </c>
      <c r="M77" s="15">
        <v>0</v>
      </c>
      <c r="N77" s="15">
        <v>0</v>
      </c>
      <c r="O77" s="15">
        <v>0</v>
      </c>
      <c r="P77" s="15">
        <v>0</v>
      </c>
      <c r="Q77" s="15">
        <v>0</v>
      </c>
      <c r="R77" s="15">
        <v>0</v>
      </c>
      <c r="S77" s="17"/>
      <c r="T77" s="16"/>
      <c r="U77" s="16"/>
      <c r="V77" s="16"/>
      <c r="W77" s="16"/>
      <c r="X77" s="16"/>
      <c r="Y77" s="16"/>
      <c r="Z77" s="16"/>
      <c r="AA77" s="16"/>
      <c r="AB77" s="16"/>
      <c r="AC77" s="16"/>
    </row>
    <row r="78" spans="1:29" ht="30" x14ac:dyDescent="0.25">
      <c r="A78" s="16"/>
      <c r="B78" s="17"/>
      <c r="C78" s="16"/>
      <c r="D78" s="16"/>
      <c r="E78" s="17"/>
      <c r="F78" s="32"/>
      <c r="G78" s="32"/>
      <c r="H78" s="32"/>
      <c r="I78" s="7" t="s">
        <v>15</v>
      </c>
      <c r="J78" s="15">
        <f t="shared" si="47"/>
        <v>0</v>
      </c>
      <c r="K78" s="15">
        <v>0</v>
      </c>
      <c r="L78" s="15">
        <v>0</v>
      </c>
      <c r="M78" s="15">
        <v>0</v>
      </c>
      <c r="N78" s="15">
        <v>0</v>
      </c>
      <c r="O78" s="15">
        <v>0</v>
      </c>
      <c r="P78" s="15">
        <v>0</v>
      </c>
      <c r="Q78" s="15">
        <v>0</v>
      </c>
      <c r="R78" s="15">
        <v>0</v>
      </c>
      <c r="S78" s="17"/>
      <c r="T78" s="16"/>
      <c r="U78" s="16"/>
      <c r="V78" s="16"/>
      <c r="W78" s="16"/>
      <c r="X78" s="16"/>
      <c r="Y78" s="16"/>
      <c r="Z78" s="16"/>
      <c r="AA78" s="16"/>
      <c r="AB78" s="16"/>
      <c r="AC78" s="16"/>
    </row>
    <row r="79" spans="1:29" ht="30" x14ac:dyDescent="0.25">
      <c r="A79" s="16"/>
      <c r="B79" s="17"/>
      <c r="C79" s="16"/>
      <c r="D79" s="16"/>
      <c r="E79" s="17"/>
      <c r="F79" s="32"/>
      <c r="G79" s="32"/>
      <c r="H79" s="32"/>
      <c r="I79" s="7" t="s">
        <v>16</v>
      </c>
      <c r="J79" s="15">
        <f t="shared" si="47"/>
        <v>1866523.06</v>
      </c>
      <c r="K79" s="3">
        <v>0</v>
      </c>
      <c r="L79" s="15">
        <v>0</v>
      </c>
      <c r="M79" s="15">
        <v>247065</v>
      </c>
      <c r="N79" s="15">
        <v>1619458.06</v>
      </c>
      <c r="O79" s="15">
        <v>0</v>
      </c>
      <c r="P79" s="15">
        <v>0</v>
      </c>
      <c r="Q79" s="15">
        <v>0</v>
      </c>
      <c r="R79" s="15">
        <v>0</v>
      </c>
      <c r="S79" s="17"/>
      <c r="T79" s="16"/>
      <c r="U79" s="16"/>
      <c r="V79" s="16"/>
      <c r="W79" s="16"/>
      <c r="X79" s="16"/>
      <c r="Y79" s="16"/>
      <c r="Z79" s="16"/>
      <c r="AA79" s="16"/>
      <c r="AB79" s="16"/>
      <c r="AC79" s="16"/>
    </row>
    <row r="80" spans="1:29" x14ac:dyDescent="0.25">
      <c r="A80" s="16" t="s">
        <v>76</v>
      </c>
      <c r="B80" s="17" t="s">
        <v>77</v>
      </c>
      <c r="C80" s="16">
        <v>2021</v>
      </c>
      <c r="D80" s="16">
        <v>2025</v>
      </c>
      <c r="E80" s="17" t="s">
        <v>29</v>
      </c>
      <c r="F80" s="32" t="s">
        <v>5</v>
      </c>
      <c r="G80" s="32" t="s">
        <v>5</v>
      </c>
      <c r="H80" s="32" t="s">
        <v>5</v>
      </c>
      <c r="I80" s="7" t="s">
        <v>4</v>
      </c>
      <c r="J80" s="15">
        <f t="shared" si="47"/>
        <v>2210000</v>
      </c>
      <c r="K80" s="15">
        <f>K81+K82+K83</f>
        <v>0</v>
      </c>
      <c r="L80" s="15">
        <f t="shared" ref="L80:R80" si="52">L81+L82+L83</f>
        <v>0</v>
      </c>
      <c r="M80" s="15">
        <f t="shared" si="52"/>
        <v>0</v>
      </c>
      <c r="N80" s="15">
        <f t="shared" si="52"/>
        <v>2210000</v>
      </c>
      <c r="O80" s="15">
        <f t="shared" si="52"/>
        <v>0</v>
      </c>
      <c r="P80" s="15">
        <f t="shared" ref="P80:Q80" si="53">P81+P82+P83</f>
        <v>0</v>
      </c>
      <c r="Q80" s="15">
        <f t="shared" si="53"/>
        <v>0</v>
      </c>
      <c r="R80" s="15">
        <f t="shared" si="52"/>
        <v>0</v>
      </c>
      <c r="S80" s="17" t="s">
        <v>78</v>
      </c>
      <c r="T80" s="16" t="s">
        <v>79</v>
      </c>
      <c r="U80" s="16">
        <v>4</v>
      </c>
      <c r="V80" s="16" t="s">
        <v>5</v>
      </c>
      <c r="W80" s="16" t="s">
        <v>5</v>
      </c>
      <c r="X80" s="16" t="s">
        <v>5</v>
      </c>
      <c r="Y80" s="16">
        <v>4</v>
      </c>
      <c r="Z80" s="16" t="s">
        <v>5</v>
      </c>
      <c r="AA80" s="16" t="s">
        <v>5</v>
      </c>
      <c r="AB80" s="16" t="s">
        <v>5</v>
      </c>
      <c r="AC80" s="16" t="s">
        <v>5</v>
      </c>
    </row>
    <row r="81" spans="1:29" ht="30" x14ac:dyDescent="0.25">
      <c r="A81" s="16"/>
      <c r="B81" s="17"/>
      <c r="C81" s="16"/>
      <c r="D81" s="16"/>
      <c r="E81" s="17"/>
      <c r="F81" s="32"/>
      <c r="G81" s="32"/>
      <c r="H81" s="32"/>
      <c r="I81" s="7" t="s">
        <v>38</v>
      </c>
      <c r="J81" s="15">
        <f t="shared" si="47"/>
        <v>0</v>
      </c>
      <c r="K81" s="15">
        <v>0</v>
      </c>
      <c r="L81" s="15">
        <v>0</v>
      </c>
      <c r="M81" s="15">
        <v>0</v>
      </c>
      <c r="N81" s="15">
        <v>0</v>
      </c>
      <c r="O81" s="15">
        <v>0</v>
      </c>
      <c r="P81" s="15">
        <v>0</v>
      </c>
      <c r="Q81" s="15">
        <v>0</v>
      </c>
      <c r="R81" s="15">
        <v>0</v>
      </c>
      <c r="S81" s="17"/>
      <c r="T81" s="16"/>
      <c r="U81" s="16"/>
      <c r="V81" s="16"/>
      <c r="W81" s="16"/>
      <c r="X81" s="16"/>
      <c r="Y81" s="16"/>
      <c r="Z81" s="16"/>
      <c r="AA81" s="16"/>
      <c r="AB81" s="16"/>
      <c r="AC81" s="16"/>
    </row>
    <row r="82" spans="1:29" ht="30" x14ac:dyDescent="0.25">
      <c r="A82" s="16"/>
      <c r="B82" s="17"/>
      <c r="C82" s="16"/>
      <c r="D82" s="16"/>
      <c r="E82" s="17"/>
      <c r="F82" s="32"/>
      <c r="G82" s="32"/>
      <c r="H82" s="32"/>
      <c r="I82" s="7" t="s">
        <v>15</v>
      </c>
      <c r="J82" s="15">
        <f t="shared" si="47"/>
        <v>1889479.14</v>
      </c>
      <c r="K82" s="15">
        <v>0</v>
      </c>
      <c r="L82" s="15">
        <v>0</v>
      </c>
      <c r="M82" s="15">
        <v>0</v>
      </c>
      <c r="N82" s="15">
        <v>1889479.14</v>
      </c>
      <c r="O82" s="15">
        <v>0</v>
      </c>
      <c r="P82" s="15">
        <v>0</v>
      </c>
      <c r="Q82" s="15">
        <v>0</v>
      </c>
      <c r="R82" s="15">
        <v>0</v>
      </c>
      <c r="S82" s="17"/>
      <c r="T82" s="16"/>
      <c r="U82" s="16"/>
      <c r="V82" s="16"/>
      <c r="W82" s="16"/>
      <c r="X82" s="16"/>
      <c r="Y82" s="16"/>
      <c r="Z82" s="16"/>
      <c r="AA82" s="16"/>
      <c r="AB82" s="16"/>
      <c r="AC82" s="16"/>
    </row>
    <row r="83" spans="1:29" ht="30" x14ac:dyDescent="0.25">
      <c r="A83" s="16"/>
      <c r="B83" s="17"/>
      <c r="C83" s="16"/>
      <c r="D83" s="16"/>
      <c r="E83" s="17"/>
      <c r="F83" s="32"/>
      <c r="G83" s="32"/>
      <c r="H83" s="32"/>
      <c r="I83" s="7" t="s">
        <v>16</v>
      </c>
      <c r="J83" s="15">
        <f t="shared" si="47"/>
        <v>320520.86</v>
      </c>
      <c r="K83" s="3">
        <v>0</v>
      </c>
      <c r="L83" s="15">
        <v>0</v>
      </c>
      <c r="M83" s="15">
        <v>0</v>
      </c>
      <c r="N83" s="15">
        <v>320520.86</v>
      </c>
      <c r="O83" s="15">
        <v>0</v>
      </c>
      <c r="P83" s="15">
        <v>0</v>
      </c>
      <c r="Q83" s="15">
        <v>0</v>
      </c>
      <c r="R83" s="15">
        <v>0</v>
      </c>
      <c r="S83" s="17"/>
      <c r="T83" s="16"/>
      <c r="U83" s="16"/>
      <c r="V83" s="16"/>
      <c r="W83" s="16"/>
      <c r="X83" s="16"/>
      <c r="Y83" s="16"/>
      <c r="Z83" s="16"/>
      <c r="AA83" s="16"/>
      <c r="AB83" s="16"/>
      <c r="AC83" s="16"/>
    </row>
    <row r="84" spans="1:29" x14ac:dyDescent="0.25">
      <c r="A84" s="16" t="s">
        <v>99</v>
      </c>
      <c r="B84" s="17" t="s">
        <v>100</v>
      </c>
      <c r="C84" s="16">
        <v>2021</v>
      </c>
      <c r="D84" s="16">
        <v>2025</v>
      </c>
      <c r="E84" s="17" t="s">
        <v>29</v>
      </c>
      <c r="F84" s="32" t="s">
        <v>88</v>
      </c>
      <c r="G84" s="32" t="s">
        <v>98</v>
      </c>
      <c r="H84" s="32" t="s">
        <v>5</v>
      </c>
      <c r="I84" s="7" t="s">
        <v>4</v>
      </c>
      <c r="J84" s="15">
        <f t="shared" si="40"/>
        <v>999543.98</v>
      </c>
      <c r="K84" s="15">
        <f>K85+K86+K87</f>
        <v>0</v>
      </c>
      <c r="L84" s="15">
        <f t="shared" ref="L84:R84" si="54">L85+L86+L87</f>
        <v>0</v>
      </c>
      <c r="M84" s="15">
        <f t="shared" si="54"/>
        <v>0</v>
      </c>
      <c r="N84" s="15">
        <f t="shared" si="54"/>
        <v>999543.98</v>
      </c>
      <c r="O84" s="15">
        <f t="shared" si="54"/>
        <v>0</v>
      </c>
      <c r="P84" s="15">
        <f t="shared" ref="P84:Q84" si="55">P85+P86+P87</f>
        <v>0</v>
      </c>
      <c r="Q84" s="15">
        <f t="shared" si="55"/>
        <v>0</v>
      </c>
      <c r="R84" s="15">
        <f t="shared" si="54"/>
        <v>0</v>
      </c>
      <c r="S84" s="17" t="s">
        <v>5</v>
      </c>
      <c r="T84" s="16" t="s">
        <v>5</v>
      </c>
      <c r="U84" s="16" t="s">
        <v>5</v>
      </c>
      <c r="V84" s="16" t="s">
        <v>5</v>
      </c>
      <c r="W84" s="16" t="s">
        <v>5</v>
      </c>
      <c r="X84" s="16" t="s">
        <v>5</v>
      </c>
      <c r="Y84" s="16" t="s">
        <v>5</v>
      </c>
      <c r="Z84" s="16" t="s">
        <v>5</v>
      </c>
      <c r="AA84" s="16" t="s">
        <v>5</v>
      </c>
      <c r="AB84" s="16" t="s">
        <v>5</v>
      </c>
      <c r="AC84" s="16" t="s">
        <v>5</v>
      </c>
    </row>
    <row r="85" spans="1:29" ht="30" x14ac:dyDescent="0.25">
      <c r="A85" s="16"/>
      <c r="B85" s="17"/>
      <c r="C85" s="16"/>
      <c r="D85" s="16"/>
      <c r="E85" s="17"/>
      <c r="F85" s="32"/>
      <c r="G85" s="32"/>
      <c r="H85" s="32"/>
      <c r="I85" s="7" t="s">
        <v>38</v>
      </c>
      <c r="J85" s="15">
        <f t="shared" si="40"/>
        <v>0</v>
      </c>
      <c r="K85" s="15">
        <v>0</v>
      </c>
      <c r="L85" s="15">
        <v>0</v>
      </c>
      <c r="M85" s="15">
        <v>0</v>
      </c>
      <c r="N85" s="15">
        <v>0</v>
      </c>
      <c r="O85" s="15">
        <v>0</v>
      </c>
      <c r="P85" s="15">
        <v>0</v>
      </c>
      <c r="Q85" s="15">
        <v>0</v>
      </c>
      <c r="R85" s="15">
        <v>0</v>
      </c>
      <c r="S85" s="17"/>
      <c r="T85" s="16"/>
      <c r="U85" s="16"/>
      <c r="V85" s="16"/>
      <c r="W85" s="16"/>
      <c r="X85" s="16"/>
      <c r="Y85" s="16"/>
      <c r="Z85" s="16"/>
      <c r="AA85" s="16"/>
      <c r="AB85" s="16"/>
      <c r="AC85" s="16"/>
    </row>
    <row r="86" spans="1:29" ht="30" x14ac:dyDescent="0.25">
      <c r="A86" s="16"/>
      <c r="B86" s="17"/>
      <c r="C86" s="16"/>
      <c r="D86" s="16"/>
      <c r="E86" s="17"/>
      <c r="F86" s="32"/>
      <c r="G86" s="32"/>
      <c r="H86" s="32"/>
      <c r="I86" s="7" t="s">
        <v>15</v>
      </c>
      <c r="J86" s="15">
        <f t="shared" si="40"/>
        <v>0</v>
      </c>
      <c r="K86" s="15">
        <v>0</v>
      </c>
      <c r="L86" s="15">
        <v>0</v>
      </c>
      <c r="M86" s="15">
        <v>0</v>
      </c>
      <c r="N86" s="15">
        <v>0</v>
      </c>
      <c r="O86" s="15">
        <v>0</v>
      </c>
      <c r="P86" s="15">
        <v>0</v>
      </c>
      <c r="Q86" s="15">
        <v>0</v>
      </c>
      <c r="R86" s="15">
        <v>0</v>
      </c>
      <c r="S86" s="17"/>
      <c r="T86" s="16"/>
      <c r="U86" s="16"/>
      <c r="V86" s="16"/>
      <c r="W86" s="16"/>
      <c r="X86" s="16"/>
      <c r="Y86" s="16"/>
      <c r="Z86" s="16"/>
      <c r="AA86" s="16"/>
      <c r="AB86" s="16"/>
      <c r="AC86" s="16"/>
    </row>
    <row r="87" spans="1:29" ht="30" x14ac:dyDescent="0.25">
      <c r="A87" s="16"/>
      <c r="B87" s="17"/>
      <c r="C87" s="16"/>
      <c r="D87" s="16"/>
      <c r="E87" s="17"/>
      <c r="F87" s="32"/>
      <c r="G87" s="32"/>
      <c r="H87" s="32"/>
      <c r="I87" s="7" t="s">
        <v>16</v>
      </c>
      <c r="J87" s="15">
        <f t="shared" si="40"/>
        <v>999543.98</v>
      </c>
      <c r="K87" s="3">
        <v>0</v>
      </c>
      <c r="L87" s="15">
        <v>0</v>
      </c>
      <c r="M87" s="15">
        <v>0</v>
      </c>
      <c r="N87" s="15">
        <v>999543.98</v>
      </c>
      <c r="O87" s="15">
        <v>0</v>
      </c>
      <c r="P87" s="15">
        <v>0</v>
      </c>
      <c r="Q87" s="15">
        <v>0</v>
      </c>
      <c r="R87" s="15">
        <v>0</v>
      </c>
      <c r="S87" s="17"/>
      <c r="T87" s="16"/>
      <c r="U87" s="16"/>
      <c r="V87" s="16"/>
      <c r="W87" s="16"/>
      <c r="X87" s="16"/>
      <c r="Y87" s="16"/>
      <c r="Z87" s="16"/>
      <c r="AA87" s="16"/>
      <c r="AB87" s="16"/>
      <c r="AC87" s="16"/>
    </row>
    <row r="88" spans="1:29" x14ac:dyDescent="0.25">
      <c r="A88" s="31" t="s">
        <v>62</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30"/>
    </row>
    <row r="89" spans="1:29" ht="13.5" customHeight="1" x14ac:dyDescent="0.25">
      <c r="A89" s="18" t="s">
        <v>18</v>
      </c>
      <c r="B89" s="19" t="s">
        <v>59</v>
      </c>
      <c r="C89" s="18">
        <v>2020</v>
      </c>
      <c r="D89" s="18">
        <v>2025</v>
      </c>
      <c r="E89" s="19" t="s">
        <v>29</v>
      </c>
      <c r="F89" s="21" t="s">
        <v>5</v>
      </c>
      <c r="G89" s="21" t="s">
        <v>5</v>
      </c>
      <c r="H89" s="21" t="s">
        <v>5</v>
      </c>
      <c r="I89" s="7" t="s">
        <v>4</v>
      </c>
      <c r="J89" s="15">
        <f>SUM(K89:R89)</f>
        <v>0</v>
      </c>
      <c r="K89" s="15">
        <f>K90+K91+K92</f>
        <v>0</v>
      </c>
      <c r="L89" s="15">
        <f t="shared" ref="L89:R89" si="56">L90+L91+L92</f>
        <v>0</v>
      </c>
      <c r="M89" s="15">
        <f t="shared" si="56"/>
        <v>0</v>
      </c>
      <c r="N89" s="15">
        <f t="shared" si="56"/>
        <v>0</v>
      </c>
      <c r="O89" s="15">
        <f t="shared" si="56"/>
        <v>0</v>
      </c>
      <c r="P89" s="15">
        <f t="shared" ref="P89:Q89" si="57">P90+P91+P92</f>
        <v>0</v>
      </c>
      <c r="Q89" s="15">
        <f t="shared" si="57"/>
        <v>0</v>
      </c>
      <c r="R89" s="15">
        <f t="shared" si="56"/>
        <v>0</v>
      </c>
      <c r="S89" s="16" t="s">
        <v>5</v>
      </c>
      <c r="T89" s="16" t="s">
        <v>5</v>
      </c>
      <c r="U89" s="16" t="s">
        <v>5</v>
      </c>
      <c r="V89" s="16" t="s">
        <v>5</v>
      </c>
      <c r="W89" s="16" t="s">
        <v>5</v>
      </c>
      <c r="X89" s="16" t="s">
        <v>5</v>
      </c>
      <c r="Y89" s="16" t="s">
        <v>5</v>
      </c>
      <c r="Z89" s="16" t="s">
        <v>5</v>
      </c>
      <c r="AA89" s="16" t="s">
        <v>5</v>
      </c>
      <c r="AB89" s="16" t="s">
        <v>5</v>
      </c>
      <c r="AC89" s="16" t="s">
        <v>5</v>
      </c>
    </row>
    <row r="90" spans="1:29" ht="31.5" customHeight="1" x14ac:dyDescent="0.25">
      <c r="A90" s="26"/>
      <c r="B90" s="20"/>
      <c r="C90" s="26"/>
      <c r="D90" s="26"/>
      <c r="E90" s="20"/>
      <c r="F90" s="22"/>
      <c r="G90" s="22"/>
      <c r="H90" s="22"/>
      <c r="I90" s="7" t="s">
        <v>38</v>
      </c>
      <c r="J90" s="15">
        <f t="shared" ref="J90:J92" si="58">SUM(K90:R90)</f>
        <v>0</v>
      </c>
      <c r="K90" s="15">
        <v>0</v>
      </c>
      <c r="L90" s="15">
        <v>0</v>
      </c>
      <c r="M90" s="15">
        <v>0</v>
      </c>
      <c r="N90" s="15">
        <v>0</v>
      </c>
      <c r="O90" s="15">
        <v>0</v>
      </c>
      <c r="P90" s="15">
        <v>0</v>
      </c>
      <c r="Q90" s="15">
        <v>0</v>
      </c>
      <c r="R90" s="15">
        <v>0</v>
      </c>
      <c r="S90" s="16"/>
      <c r="T90" s="16"/>
      <c r="U90" s="16"/>
      <c r="V90" s="16"/>
      <c r="W90" s="16"/>
      <c r="X90" s="16"/>
      <c r="Y90" s="16"/>
      <c r="Z90" s="16"/>
      <c r="AA90" s="16"/>
      <c r="AB90" s="16"/>
      <c r="AC90" s="16"/>
    </row>
    <row r="91" spans="1:29" ht="31.5" customHeight="1" x14ac:dyDescent="0.25">
      <c r="A91" s="26"/>
      <c r="B91" s="20"/>
      <c r="C91" s="26"/>
      <c r="D91" s="26"/>
      <c r="E91" s="20"/>
      <c r="F91" s="22"/>
      <c r="G91" s="22"/>
      <c r="H91" s="22"/>
      <c r="I91" s="7" t="s">
        <v>15</v>
      </c>
      <c r="J91" s="15">
        <f t="shared" si="58"/>
        <v>0</v>
      </c>
      <c r="K91" s="15">
        <v>0</v>
      </c>
      <c r="L91" s="15">
        <v>0</v>
      </c>
      <c r="M91" s="15">
        <v>0</v>
      </c>
      <c r="N91" s="15">
        <v>0</v>
      </c>
      <c r="O91" s="15">
        <v>0</v>
      </c>
      <c r="P91" s="15">
        <v>0</v>
      </c>
      <c r="Q91" s="15">
        <v>0</v>
      </c>
      <c r="R91" s="15">
        <v>0</v>
      </c>
      <c r="S91" s="16"/>
      <c r="T91" s="16"/>
      <c r="U91" s="16"/>
      <c r="V91" s="16"/>
      <c r="W91" s="16"/>
      <c r="X91" s="16"/>
      <c r="Y91" s="16"/>
      <c r="Z91" s="16"/>
      <c r="AA91" s="16"/>
      <c r="AB91" s="16"/>
      <c r="AC91" s="16"/>
    </row>
    <row r="92" spans="1:29" ht="31.5" customHeight="1" x14ac:dyDescent="0.25">
      <c r="A92" s="26"/>
      <c r="B92" s="20"/>
      <c r="C92" s="26"/>
      <c r="D92" s="26"/>
      <c r="E92" s="20"/>
      <c r="F92" s="22"/>
      <c r="G92" s="22"/>
      <c r="H92" s="22"/>
      <c r="I92" s="7" t="s">
        <v>16</v>
      </c>
      <c r="J92" s="15">
        <f t="shared" si="58"/>
        <v>0</v>
      </c>
      <c r="K92" s="15">
        <v>0</v>
      </c>
      <c r="L92" s="15">
        <v>0</v>
      </c>
      <c r="M92" s="15">
        <v>0</v>
      </c>
      <c r="N92" s="15">
        <v>0</v>
      </c>
      <c r="O92" s="15">
        <v>0</v>
      </c>
      <c r="P92" s="15">
        <v>0</v>
      </c>
      <c r="Q92" s="15">
        <v>0</v>
      </c>
      <c r="R92" s="15">
        <v>0</v>
      </c>
      <c r="S92" s="16"/>
      <c r="T92" s="16"/>
      <c r="U92" s="16"/>
      <c r="V92" s="16"/>
      <c r="W92" s="16"/>
      <c r="X92" s="16"/>
      <c r="Y92" s="16"/>
      <c r="Z92" s="16"/>
      <c r="AA92" s="16"/>
      <c r="AB92" s="16"/>
      <c r="AC92" s="16"/>
    </row>
    <row r="93" spans="1:29" ht="27" customHeight="1" x14ac:dyDescent="0.25">
      <c r="A93" s="28" t="s">
        <v>95</v>
      </c>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30"/>
    </row>
    <row r="94" spans="1:29" ht="13.5" customHeight="1" x14ac:dyDescent="0.25">
      <c r="A94" s="18" t="s">
        <v>91</v>
      </c>
      <c r="B94" s="19" t="s">
        <v>92</v>
      </c>
      <c r="C94" s="18">
        <v>2020</v>
      </c>
      <c r="D94" s="18">
        <v>2025</v>
      </c>
      <c r="E94" s="19" t="s">
        <v>29</v>
      </c>
      <c r="F94" s="21" t="s">
        <v>88</v>
      </c>
      <c r="G94" s="21" t="s">
        <v>89</v>
      </c>
      <c r="H94" s="21" t="s">
        <v>96</v>
      </c>
      <c r="I94" s="7" t="s">
        <v>4</v>
      </c>
      <c r="J94" s="15">
        <f>SUM(K94:R94)</f>
        <v>78961610.629999995</v>
      </c>
      <c r="K94" s="15">
        <f>K95+K96+K97</f>
        <v>0</v>
      </c>
      <c r="L94" s="15">
        <f t="shared" ref="L94:R94" si="59">L95+L96+L97</f>
        <v>0</v>
      </c>
      <c r="M94" s="15">
        <f t="shared" si="59"/>
        <v>0</v>
      </c>
      <c r="N94" s="15">
        <f t="shared" si="59"/>
        <v>78961610.629999995</v>
      </c>
      <c r="O94" s="15">
        <f t="shared" si="59"/>
        <v>0</v>
      </c>
      <c r="P94" s="15">
        <f t="shared" ref="P94:Q94" si="60">P95+P96+P97</f>
        <v>0</v>
      </c>
      <c r="Q94" s="15">
        <f t="shared" si="60"/>
        <v>0</v>
      </c>
      <c r="R94" s="15">
        <f t="shared" si="59"/>
        <v>0</v>
      </c>
      <c r="S94" s="19" t="s">
        <v>45</v>
      </c>
      <c r="T94" s="16" t="s">
        <v>44</v>
      </c>
      <c r="U94" s="16">
        <v>1189.7</v>
      </c>
      <c r="V94" s="16" t="s">
        <v>5</v>
      </c>
      <c r="W94" s="16" t="s">
        <v>5</v>
      </c>
      <c r="X94" s="16" t="s">
        <v>5</v>
      </c>
      <c r="Y94" s="18">
        <v>1189.7</v>
      </c>
      <c r="Z94" s="16" t="s">
        <v>5</v>
      </c>
      <c r="AA94" s="16" t="s">
        <v>5</v>
      </c>
      <c r="AB94" s="16" t="s">
        <v>5</v>
      </c>
      <c r="AC94" s="16" t="s">
        <v>5</v>
      </c>
    </row>
    <row r="95" spans="1:29" ht="31.5" customHeight="1" x14ac:dyDescent="0.25">
      <c r="A95" s="26"/>
      <c r="B95" s="20"/>
      <c r="C95" s="26"/>
      <c r="D95" s="26"/>
      <c r="E95" s="20"/>
      <c r="F95" s="22"/>
      <c r="G95" s="22"/>
      <c r="H95" s="22"/>
      <c r="I95" s="7" t="s">
        <v>38</v>
      </c>
      <c r="J95" s="15">
        <f t="shared" ref="J95:J97" si="61">SUM(K95:R95)</f>
        <v>75868918.400000006</v>
      </c>
      <c r="K95" s="15">
        <v>0</v>
      </c>
      <c r="L95" s="15">
        <v>0</v>
      </c>
      <c r="M95" s="15">
        <v>0</v>
      </c>
      <c r="N95" s="15">
        <v>75868918.400000006</v>
      </c>
      <c r="O95" s="15">
        <v>0</v>
      </c>
      <c r="P95" s="15">
        <v>0</v>
      </c>
      <c r="Q95" s="15">
        <v>0</v>
      </c>
      <c r="R95" s="15">
        <v>0</v>
      </c>
      <c r="S95" s="20"/>
      <c r="T95" s="16"/>
      <c r="U95" s="16"/>
      <c r="V95" s="16"/>
      <c r="W95" s="16"/>
      <c r="X95" s="16"/>
      <c r="Y95" s="26"/>
      <c r="Z95" s="16"/>
      <c r="AA95" s="16"/>
      <c r="AB95" s="16"/>
      <c r="AC95" s="16"/>
    </row>
    <row r="96" spans="1:29" ht="31.5" customHeight="1" x14ac:dyDescent="0.25">
      <c r="A96" s="26"/>
      <c r="B96" s="20"/>
      <c r="C96" s="26"/>
      <c r="D96" s="26"/>
      <c r="E96" s="20"/>
      <c r="F96" s="22"/>
      <c r="G96" s="22"/>
      <c r="H96" s="22"/>
      <c r="I96" s="7" t="s">
        <v>15</v>
      </c>
      <c r="J96" s="15">
        <f t="shared" si="61"/>
        <v>1517378.35</v>
      </c>
      <c r="K96" s="15">
        <v>0</v>
      </c>
      <c r="L96" s="15">
        <v>0</v>
      </c>
      <c r="M96" s="15">
        <v>0</v>
      </c>
      <c r="N96" s="15">
        <v>1517378.35</v>
      </c>
      <c r="O96" s="15">
        <v>0</v>
      </c>
      <c r="P96" s="15">
        <v>0</v>
      </c>
      <c r="Q96" s="15">
        <v>0</v>
      </c>
      <c r="R96" s="15">
        <v>0</v>
      </c>
      <c r="S96" s="20"/>
      <c r="T96" s="16"/>
      <c r="U96" s="16"/>
      <c r="V96" s="16"/>
      <c r="W96" s="16"/>
      <c r="X96" s="16"/>
      <c r="Y96" s="26"/>
      <c r="Z96" s="16"/>
      <c r="AA96" s="16"/>
      <c r="AB96" s="16"/>
      <c r="AC96" s="16"/>
    </row>
    <row r="97" spans="1:29" ht="70.5" customHeight="1" x14ac:dyDescent="0.25">
      <c r="A97" s="26"/>
      <c r="B97" s="20"/>
      <c r="C97" s="26"/>
      <c r="D97" s="26"/>
      <c r="E97" s="20"/>
      <c r="F97" s="22"/>
      <c r="G97" s="22"/>
      <c r="H97" s="22"/>
      <c r="I97" s="7" t="s">
        <v>16</v>
      </c>
      <c r="J97" s="15">
        <f t="shared" si="61"/>
        <v>1575313.88</v>
      </c>
      <c r="K97" s="15">
        <v>0</v>
      </c>
      <c r="L97" s="15">
        <v>0</v>
      </c>
      <c r="M97" s="15">
        <v>0</v>
      </c>
      <c r="N97" s="15">
        <v>1575313.88</v>
      </c>
      <c r="O97" s="15">
        <v>0</v>
      </c>
      <c r="P97" s="15">
        <v>0</v>
      </c>
      <c r="Q97" s="15">
        <v>0</v>
      </c>
      <c r="R97" s="15">
        <v>0</v>
      </c>
      <c r="S97" s="27"/>
      <c r="T97" s="16"/>
      <c r="U97" s="16"/>
      <c r="V97" s="16"/>
      <c r="W97" s="16"/>
      <c r="X97" s="16"/>
      <c r="Y97" s="26"/>
      <c r="Z97" s="16"/>
      <c r="AA97" s="16"/>
      <c r="AB97" s="16"/>
      <c r="AC97" s="16"/>
    </row>
    <row r="98" spans="1:29" ht="26.25" customHeight="1" x14ac:dyDescent="0.25">
      <c r="A98" s="43" t="s">
        <v>94</v>
      </c>
      <c r="B98" s="44"/>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5"/>
    </row>
    <row r="99" spans="1:29" ht="13.5" customHeight="1" x14ac:dyDescent="0.25">
      <c r="A99" s="18" t="s">
        <v>93</v>
      </c>
      <c r="B99" s="19" t="s">
        <v>103</v>
      </c>
      <c r="C99" s="18">
        <v>2020</v>
      </c>
      <c r="D99" s="18">
        <v>2025</v>
      </c>
      <c r="E99" s="19" t="s">
        <v>29</v>
      </c>
      <c r="F99" s="21" t="s">
        <v>88</v>
      </c>
      <c r="G99" s="21" t="s">
        <v>98</v>
      </c>
      <c r="H99" s="21" t="s">
        <v>97</v>
      </c>
      <c r="I99" s="7" t="s">
        <v>4</v>
      </c>
      <c r="J99" s="15">
        <f>SUM(K99:R99)</f>
        <v>18387078.030000001</v>
      </c>
      <c r="K99" s="15">
        <f>K100+K101+K102</f>
        <v>0</v>
      </c>
      <c r="L99" s="15">
        <f t="shared" ref="L99:R99" si="62">L100+L101+L102</f>
        <v>0</v>
      </c>
      <c r="M99" s="15">
        <f t="shared" si="62"/>
        <v>0</v>
      </c>
      <c r="N99" s="15">
        <f t="shared" si="62"/>
        <v>18387078.030000001</v>
      </c>
      <c r="O99" s="15">
        <f t="shared" si="62"/>
        <v>0</v>
      </c>
      <c r="P99" s="15">
        <f t="shared" ref="P99:Q99" si="63">P100+P101+P102</f>
        <v>0</v>
      </c>
      <c r="Q99" s="15">
        <f t="shared" si="63"/>
        <v>0</v>
      </c>
      <c r="R99" s="15">
        <f t="shared" si="62"/>
        <v>0</v>
      </c>
      <c r="S99" s="19" t="s">
        <v>74</v>
      </c>
      <c r="T99" s="16" t="s">
        <v>46</v>
      </c>
      <c r="U99" s="16">
        <v>4.0669700000000004</v>
      </c>
      <c r="V99" s="16" t="s">
        <v>5</v>
      </c>
      <c r="W99" s="16" t="s">
        <v>5</v>
      </c>
      <c r="X99" s="16" t="s">
        <v>5</v>
      </c>
      <c r="Y99" s="16">
        <v>4.0669700000000004</v>
      </c>
      <c r="Z99" s="16" t="s">
        <v>5</v>
      </c>
      <c r="AA99" s="16" t="s">
        <v>5</v>
      </c>
      <c r="AB99" s="16" t="s">
        <v>5</v>
      </c>
      <c r="AC99" s="16" t="s">
        <v>5</v>
      </c>
    </row>
    <row r="100" spans="1:29" ht="31.5" customHeight="1" x14ac:dyDescent="0.25">
      <c r="A100" s="26"/>
      <c r="B100" s="20"/>
      <c r="C100" s="26"/>
      <c r="D100" s="26"/>
      <c r="E100" s="20"/>
      <c r="F100" s="22"/>
      <c r="G100" s="22"/>
      <c r="H100" s="22"/>
      <c r="I100" s="7" t="s">
        <v>38</v>
      </c>
      <c r="J100" s="15">
        <f t="shared" ref="J100:J105" si="64">SUM(K100:R100)</f>
        <v>17710451.800000001</v>
      </c>
      <c r="K100" s="15">
        <v>0</v>
      </c>
      <c r="L100" s="15">
        <v>0</v>
      </c>
      <c r="M100" s="15">
        <v>0</v>
      </c>
      <c r="N100" s="15">
        <v>17710451.800000001</v>
      </c>
      <c r="O100" s="15">
        <v>0</v>
      </c>
      <c r="P100" s="15">
        <v>0</v>
      </c>
      <c r="Q100" s="15">
        <v>0</v>
      </c>
      <c r="R100" s="15">
        <v>0</v>
      </c>
      <c r="S100" s="20"/>
      <c r="T100" s="16"/>
      <c r="U100" s="16"/>
      <c r="V100" s="16"/>
      <c r="W100" s="16"/>
      <c r="X100" s="16"/>
      <c r="Y100" s="16"/>
      <c r="Z100" s="16"/>
      <c r="AA100" s="16"/>
      <c r="AB100" s="16"/>
      <c r="AC100" s="16"/>
    </row>
    <row r="101" spans="1:29" ht="31.5" customHeight="1" x14ac:dyDescent="0.25">
      <c r="A101" s="26"/>
      <c r="B101" s="20"/>
      <c r="C101" s="26"/>
      <c r="D101" s="26"/>
      <c r="E101" s="20"/>
      <c r="F101" s="22"/>
      <c r="G101" s="22"/>
      <c r="H101" s="22"/>
      <c r="I101" s="7" t="s">
        <v>15</v>
      </c>
      <c r="J101" s="15">
        <f t="shared" si="64"/>
        <v>361437.79</v>
      </c>
      <c r="K101" s="15">
        <v>0</v>
      </c>
      <c r="L101" s="15">
        <v>0</v>
      </c>
      <c r="M101" s="15">
        <v>0</v>
      </c>
      <c r="N101" s="15">
        <v>361437.79</v>
      </c>
      <c r="O101" s="15">
        <v>0</v>
      </c>
      <c r="P101" s="15">
        <v>0</v>
      </c>
      <c r="Q101" s="15">
        <v>0</v>
      </c>
      <c r="R101" s="15">
        <v>0</v>
      </c>
      <c r="S101" s="20"/>
      <c r="T101" s="16"/>
      <c r="U101" s="16"/>
      <c r="V101" s="16"/>
      <c r="W101" s="16"/>
      <c r="X101" s="16"/>
      <c r="Y101" s="16"/>
      <c r="Z101" s="16"/>
      <c r="AA101" s="16"/>
      <c r="AB101" s="16"/>
      <c r="AC101" s="16"/>
    </row>
    <row r="102" spans="1:29" ht="70.5" customHeight="1" x14ac:dyDescent="0.25">
      <c r="A102" s="26"/>
      <c r="B102" s="20"/>
      <c r="C102" s="26"/>
      <c r="D102" s="26"/>
      <c r="E102" s="20"/>
      <c r="F102" s="22"/>
      <c r="G102" s="22"/>
      <c r="H102" s="22"/>
      <c r="I102" s="7" t="s">
        <v>16</v>
      </c>
      <c r="J102" s="15">
        <f t="shared" si="64"/>
        <v>315188.44</v>
      </c>
      <c r="K102" s="15">
        <v>0</v>
      </c>
      <c r="L102" s="15">
        <v>0</v>
      </c>
      <c r="M102" s="15">
        <v>0</v>
      </c>
      <c r="N102" s="15">
        <v>315188.44</v>
      </c>
      <c r="O102" s="15">
        <v>0</v>
      </c>
      <c r="P102" s="15">
        <v>0</v>
      </c>
      <c r="Q102" s="15">
        <v>0</v>
      </c>
      <c r="R102" s="15">
        <v>0</v>
      </c>
      <c r="S102" s="27"/>
      <c r="T102" s="16"/>
      <c r="U102" s="16"/>
      <c r="V102" s="16"/>
      <c r="W102" s="16"/>
      <c r="X102" s="16"/>
      <c r="Y102" s="16"/>
      <c r="Z102" s="16"/>
      <c r="AA102" s="16"/>
      <c r="AB102" s="16"/>
      <c r="AC102" s="16"/>
    </row>
    <row r="103" spans="1:29" x14ac:dyDescent="0.25">
      <c r="A103" s="16" t="s">
        <v>8</v>
      </c>
      <c r="B103" s="16"/>
      <c r="C103" s="16">
        <v>2020</v>
      </c>
      <c r="D103" s="16">
        <v>2025</v>
      </c>
      <c r="E103" s="16" t="s">
        <v>5</v>
      </c>
      <c r="F103" s="16" t="s">
        <v>5</v>
      </c>
      <c r="G103" s="16" t="s">
        <v>5</v>
      </c>
      <c r="H103" s="16" t="s">
        <v>5</v>
      </c>
      <c r="I103" s="10" t="s">
        <v>4</v>
      </c>
      <c r="J103" s="15">
        <f t="shared" si="64"/>
        <v>229090175.78</v>
      </c>
      <c r="K103" s="15">
        <f>K104+K105+K106+K107</f>
        <v>17731909.530000001</v>
      </c>
      <c r="L103" s="15">
        <f t="shared" ref="L103:R103" si="65">L104+L105+L106+L107</f>
        <v>75337722.799999997</v>
      </c>
      <c r="M103" s="15">
        <f t="shared" si="65"/>
        <v>18611322.969999999</v>
      </c>
      <c r="N103" s="15">
        <f t="shared" si="65"/>
        <v>115046033.7</v>
      </c>
      <c r="O103" s="15">
        <f t="shared" si="65"/>
        <v>965000</v>
      </c>
      <c r="P103" s="15">
        <f t="shared" ref="P103:Q103" si="66">P104+P105+P106+P107</f>
        <v>1398186.78</v>
      </c>
      <c r="Q103" s="15">
        <f t="shared" si="66"/>
        <v>0</v>
      </c>
      <c r="R103" s="15">
        <f t="shared" si="65"/>
        <v>0</v>
      </c>
      <c r="S103" s="16" t="s">
        <v>5</v>
      </c>
      <c r="T103" s="16" t="s">
        <v>5</v>
      </c>
      <c r="U103" s="16" t="s">
        <v>5</v>
      </c>
      <c r="V103" s="16" t="s">
        <v>5</v>
      </c>
      <c r="W103" s="16" t="s">
        <v>5</v>
      </c>
      <c r="X103" s="16" t="s">
        <v>5</v>
      </c>
      <c r="Y103" s="16" t="s">
        <v>5</v>
      </c>
      <c r="Z103" s="16" t="s">
        <v>5</v>
      </c>
      <c r="AA103" s="16" t="s">
        <v>5</v>
      </c>
      <c r="AB103" s="16" t="s">
        <v>5</v>
      </c>
      <c r="AC103" s="16" t="s">
        <v>5</v>
      </c>
    </row>
    <row r="104" spans="1:29" ht="30" x14ac:dyDescent="0.25">
      <c r="A104" s="16"/>
      <c r="B104" s="16"/>
      <c r="C104" s="16"/>
      <c r="D104" s="16"/>
      <c r="E104" s="16"/>
      <c r="F104" s="16"/>
      <c r="G104" s="16"/>
      <c r="H104" s="16"/>
      <c r="I104" s="8" t="s">
        <v>38</v>
      </c>
      <c r="J104" s="15">
        <f t="shared" si="64"/>
        <v>161303003.94</v>
      </c>
      <c r="K104" s="15">
        <f>K17+K32+K65+K100</f>
        <v>6775728.4900000002</v>
      </c>
      <c r="L104" s="15">
        <f t="shared" ref="L104:R104" si="67">L17+L32+L65+L100</f>
        <v>54712647.909999996</v>
      </c>
      <c r="M104" s="15">
        <f t="shared" si="67"/>
        <v>3759508.81</v>
      </c>
      <c r="N104" s="15">
        <f>N17+N32+N65+N90+N95+N100</f>
        <v>96055118.730000004</v>
      </c>
      <c r="O104" s="15">
        <f t="shared" si="67"/>
        <v>0</v>
      </c>
      <c r="P104" s="15">
        <f t="shared" ref="P104:Q104" si="68">P17+P32+P65+P100</f>
        <v>0</v>
      </c>
      <c r="Q104" s="15">
        <f t="shared" si="68"/>
        <v>0</v>
      </c>
      <c r="R104" s="15">
        <f t="shared" si="67"/>
        <v>0</v>
      </c>
      <c r="S104" s="16"/>
      <c r="T104" s="16"/>
      <c r="U104" s="16"/>
      <c r="V104" s="16"/>
      <c r="W104" s="16"/>
      <c r="X104" s="16"/>
      <c r="Y104" s="16"/>
      <c r="Z104" s="16"/>
      <c r="AA104" s="16"/>
      <c r="AB104" s="16"/>
      <c r="AC104" s="16"/>
    </row>
    <row r="105" spans="1:29" ht="30" x14ac:dyDescent="0.25">
      <c r="A105" s="16"/>
      <c r="B105" s="16"/>
      <c r="C105" s="16"/>
      <c r="D105" s="16"/>
      <c r="E105" s="16"/>
      <c r="F105" s="16"/>
      <c r="G105" s="16"/>
      <c r="H105" s="16"/>
      <c r="I105" s="8" t="s">
        <v>15</v>
      </c>
      <c r="J105" s="15">
        <f t="shared" si="64"/>
        <v>50984560.879999995</v>
      </c>
      <c r="K105" s="15">
        <f>K18+K33+K66+K101</f>
        <v>7497669.2000000002</v>
      </c>
      <c r="L105" s="15">
        <f t="shared" ref="L105:R105" si="69">L18+L33+L66+L101</f>
        <v>16442208.18</v>
      </c>
      <c r="M105" s="15">
        <f t="shared" si="69"/>
        <v>14072614.870000001</v>
      </c>
      <c r="N105" s="15">
        <f>N18+N33+N66+N91+N96+N101</f>
        <v>12972068.629999999</v>
      </c>
      <c r="O105" s="15">
        <f t="shared" si="69"/>
        <v>0</v>
      </c>
      <c r="P105" s="15">
        <f t="shared" ref="P105:Q105" si="70">P18+P33+P66+P101</f>
        <v>0</v>
      </c>
      <c r="Q105" s="15">
        <f t="shared" si="70"/>
        <v>0</v>
      </c>
      <c r="R105" s="15">
        <f t="shared" si="69"/>
        <v>0</v>
      </c>
      <c r="S105" s="16"/>
      <c r="T105" s="16"/>
      <c r="U105" s="16"/>
      <c r="V105" s="16"/>
      <c r="W105" s="16"/>
      <c r="X105" s="16"/>
      <c r="Y105" s="16"/>
      <c r="Z105" s="16"/>
      <c r="AA105" s="16"/>
      <c r="AB105" s="16"/>
      <c r="AC105" s="16"/>
    </row>
    <row r="106" spans="1:29" ht="30" x14ac:dyDescent="0.25">
      <c r="A106" s="16"/>
      <c r="B106" s="16"/>
      <c r="C106" s="16"/>
      <c r="D106" s="16"/>
      <c r="E106" s="16"/>
      <c r="F106" s="16"/>
      <c r="G106" s="16"/>
      <c r="H106" s="16"/>
      <c r="I106" s="8" t="s">
        <v>16</v>
      </c>
      <c r="J106" s="15">
        <f t="shared" ref="J106:J107" si="71">SUM(K106:R106)</f>
        <v>16802610.960000001</v>
      </c>
      <c r="K106" s="15">
        <f>K19+K34+K67+K102</f>
        <v>3458511.8400000003</v>
      </c>
      <c r="L106" s="15">
        <f t="shared" ref="L106:R106" si="72">L19+L34+L67+L102</f>
        <v>4182866.71</v>
      </c>
      <c r="M106" s="15">
        <f t="shared" si="72"/>
        <v>779199.29</v>
      </c>
      <c r="N106" s="15">
        <f>N19+N34+N67+N92+N97+N102</f>
        <v>6018846.3400000008</v>
      </c>
      <c r="O106" s="15">
        <f t="shared" si="72"/>
        <v>965000</v>
      </c>
      <c r="P106" s="15">
        <f t="shared" ref="P106:Q106" si="73">P19+P34+P67+P102</f>
        <v>1398186.78</v>
      </c>
      <c r="Q106" s="15">
        <f t="shared" si="73"/>
        <v>0</v>
      </c>
      <c r="R106" s="15">
        <f t="shared" si="72"/>
        <v>0</v>
      </c>
      <c r="S106" s="16"/>
      <c r="T106" s="16"/>
      <c r="U106" s="16"/>
      <c r="V106" s="16"/>
      <c r="W106" s="16"/>
      <c r="X106" s="16"/>
      <c r="Y106" s="16"/>
      <c r="Z106" s="16"/>
      <c r="AA106" s="16"/>
      <c r="AB106" s="16"/>
      <c r="AC106" s="16"/>
    </row>
    <row r="107" spans="1:29" ht="30" x14ac:dyDescent="0.25">
      <c r="A107" s="16"/>
      <c r="B107" s="16"/>
      <c r="C107" s="16"/>
      <c r="D107" s="16"/>
      <c r="E107" s="16"/>
      <c r="F107" s="16"/>
      <c r="G107" s="16"/>
      <c r="H107" s="16"/>
      <c r="I107" s="7" t="s">
        <v>84</v>
      </c>
      <c r="J107" s="15">
        <f t="shared" si="71"/>
        <v>0</v>
      </c>
      <c r="K107" s="15">
        <f>K20</f>
        <v>0</v>
      </c>
      <c r="L107" s="15">
        <f t="shared" ref="L107:R107" si="74">L20</f>
        <v>0</v>
      </c>
      <c r="M107" s="15">
        <f t="shared" si="74"/>
        <v>0</v>
      </c>
      <c r="N107" s="15">
        <f t="shared" si="74"/>
        <v>0</v>
      </c>
      <c r="O107" s="15">
        <f t="shared" si="74"/>
        <v>0</v>
      </c>
      <c r="P107" s="15">
        <f t="shared" ref="P107:Q107" si="75">P20</f>
        <v>0</v>
      </c>
      <c r="Q107" s="15">
        <f t="shared" si="75"/>
        <v>0</v>
      </c>
      <c r="R107" s="15">
        <f t="shared" si="74"/>
        <v>0</v>
      </c>
      <c r="S107" s="16"/>
      <c r="T107" s="16"/>
      <c r="U107" s="16"/>
      <c r="V107" s="16"/>
      <c r="W107" s="16"/>
      <c r="X107" s="16"/>
      <c r="Y107" s="16"/>
      <c r="Z107" s="16"/>
      <c r="AA107" s="16"/>
      <c r="AB107" s="16"/>
      <c r="AC107" s="16"/>
    </row>
    <row r="110" spans="1:29" x14ac:dyDescent="0.25">
      <c r="M110" s="11"/>
    </row>
    <row r="111" spans="1:29" x14ac:dyDescent="0.25">
      <c r="J111" s="11"/>
      <c r="K111" s="11"/>
      <c r="L111" s="11"/>
      <c r="M111" s="11"/>
      <c r="N111" s="11"/>
      <c r="O111" s="11"/>
      <c r="P111" s="11"/>
      <c r="Q111" s="11"/>
      <c r="R111" s="11"/>
    </row>
    <row r="115" spans="14:14" x14ac:dyDescent="0.25">
      <c r="N115" s="11"/>
    </row>
    <row r="116" spans="14:14" x14ac:dyDescent="0.25">
      <c r="N116" s="11"/>
    </row>
  </sheetData>
  <mergeCells count="424">
    <mergeCell ref="T47:T50"/>
    <mergeCell ref="U47:U50"/>
    <mergeCell ref="V47:V50"/>
    <mergeCell ref="W47:W50"/>
    <mergeCell ref="X47:X50"/>
    <mergeCell ref="Y47:Y50"/>
    <mergeCell ref="Z47:Z50"/>
    <mergeCell ref="AC47:AC50"/>
    <mergeCell ref="A47:A50"/>
    <mergeCell ref="B47:B50"/>
    <mergeCell ref="C47:C50"/>
    <mergeCell ref="D47:D50"/>
    <mergeCell ref="E47:E50"/>
    <mergeCell ref="F47:F50"/>
    <mergeCell ref="G47:G50"/>
    <mergeCell ref="H47:H50"/>
    <mergeCell ref="S47:S50"/>
    <mergeCell ref="AB47:AB50"/>
    <mergeCell ref="U76:U79"/>
    <mergeCell ref="V76:V79"/>
    <mergeCell ref="W76:W79"/>
    <mergeCell ref="X76:X79"/>
    <mergeCell ref="Y76:Y79"/>
    <mergeCell ref="Z76:Z79"/>
    <mergeCell ref="AC76:AC79"/>
    <mergeCell ref="A76:A79"/>
    <mergeCell ref="B76:B79"/>
    <mergeCell ref="C76:C79"/>
    <mergeCell ref="D76:D79"/>
    <mergeCell ref="E76:E79"/>
    <mergeCell ref="F76:F79"/>
    <mergeCell ref="G76:G79"/>
    <mergeCell ref="H76:H79"/>
    <mergeCell ref="S76:S79"/>
    <mergeCell ref="A59:A62"/>
    <mergeCell ref="B59:B62"/>
    <mergeCell ref="AC59:AC62"/>
    <mergeCell ref="Z59:Z62"/>
    <mergeCell ref="Y59:Y62"/>
    <mergeCell ref="X59:X62"/>
    <mergeCell ref="W59:W62"/>
    <mergeCell ref="V59:V62"/>
    <mergeCell ref="U59:U62"/>
    <mergeCell ref="T59:T62"/>
    <mergeCell ref="S59:S62"/>
    <mergeCell ref="H59:H62"/>
    <mergeCell ref="G59:G62"/>
    <mergeCell ref="F59:F62"/>
    <mergeCell ref="E59:E62"/>
    <mergeCell ref="D59:D62"/>
    <mergeCell ref="C59:C62"/>
    <mergeCell ref="AB59:AB62"/>
    <mergeCell ref="AC64:AC67"/>
    <mergeCell ref="Z64:Z67"/>
    <mergeCell ref="AC99:AC102"/>
    <mergeCell ref="Z99:Z102"/>
    <mergeCell ref="Y99:Y102"/>
    <mergeCell ref="X99:X102"/>
    <mergeCell ref="W99:W102"/>
    <mergeCell ref="AC84:AC87"/>
    <mergeCell ref="Z84:Z87"/>
    <mergeCell ref="Y84:Y87"/>
    <mergeCell ref="X84:X87"/>
    <mergeCell ref="W84:W87"/>
    <mergeCell ref="X72:X75"/>
    <mergeCell ref="Y72:Y75"/>
    <mergeCell ref="Z72:Z75"/>
    <mergeCell ref="AC72:AC75"/>
    <mergeCell ref="AA94:AA97"/>
    <mergeCell ref="AA99:AA102"/>
    <mergeCell ref="AB64:AB67"/>
    <mergeCell ref="AB68:AB71"/>
    <mergeCell ref="AB72:AB75"/>
    <mergeCell ref="AB76:AB79"/>
    <mergeCell ref="AB80:AB83"/>
    <mergeCell ref="AB84:AB87"/>
    <mergeCell ref="D84:D87"/>
    <mergeCell ref="A98:AC98"/>
    <mergeCell ref="AC68:AC71"/>
    <mergeCell ref="Z68:Z71"/>
    <mergeCell ref="Y68:Y71"/>
    <mergeCell ref="X68:X71"/>
    <mergeCell ref="W68:W71"/>
    <mergeCell ref="V68:V71"/>
    <mergeCell ref="U68:U71"/>
    <mergeCell ref="T68:T71"/>
    <mergeCell ref="S68:S71"/>
    <mergeCell ref="H84:H87"/>
    <mergeCell ref="G84:G87"/>
    <mergeCell ref="F84:F87"/>
    <mergeCell ref="E84:E87"/>
    <mergeCell ref="C84:C87"/>
    <mergeCell ref="B84:B87"/>
    <mergeCell ref="A84:A87"/>
    <mergeCell ref="V84:V87"/>
    <mergeCell ref="U84:U87"/>
    <mergeCell ref="T84:T87"/>
    <mergeCell ref="S84:S87"/>
    <mergeCell ref="A72:A75"/>
    <mergeCell ref="B72:B75"/>
    <mergeCell ref="A35:A38"/>
    <mergeCell ref="H68:H71"/>
    <mergeCell ref="G68:G71"/>
    <mergeCell ref="F68:F71"/>
    <mergeCell ref="E68:E71"/>
    <mergeCell ref="D68:D71"/>
    <mergeCell ref="H39:H42"/>
    <mergeCell ref="G39:G42"/>
    <mergeCell ref="F39:F42"/>
    <mergeCell ref="E39:E42"/>
    <mergeCell ref="D39:D42"/>
    <mergeCell ref="C68:C71"/>
    <mergeCell ref="B68:B71"/>
    <mergeCell ref="A68:A71"/>
    <mergeCell ref="D64:D67"/>
    <mergeCell ref="C39:C42"/>
    <mergeCell ref="B39:B42"/>
    <mergeCell ref="G35:G38"/>
    <mergeCell ref="F35:F38"/>
    <mergeCell ref="E35:E38"/>
    <mergeCell ref="D35:D38"/>
    <mergeCell ref="C35:C38"/>
    <mergeCell ref="B35:B38"/>
    <mergeCell ref="A43:A46"/>
    <mergeCell ref="A16:A20"/>
    <mergeCell ref="A25:A29"/>
    <mergeCell ref="B25:B29"/>
    <mergeCell ref="C25:C29"/>
    <mergeCell ref="D25:D29"/>
    <mergeCell ref="U21:U24"/>
    <mergeCell ref="V21:V24"/>
    <mergeCell ref="U16:U20"/>
    <mergeCell ref="V16:V20"/>
    <mergeCell ref="B16:B20"/>
    <mergeCell ref="C16:C20"/>
    <mergeCell ref="A21:A24"/>
    <mergeCell ref="G16:G20"/>
    <mergeCell ref="F21:F24"/>
    <mergeCell ref="G21:G24"/>
    <mergeCell ref="B21:B24"/>
    <mergeCell ref="C21:C24"/>
    <mergeCell ref="D21:D24"/>
    <mergeCell ref="D16:D20"/>
    <mergeCell ref="F16:F20"/>
    <mergeCell ref="A6:AC6"/>
    <mergeCell ref="J11:J12"/>
    <mergeCell ref="I11:I12"/>
    <mergeCell ref="U11:U12"/>
    <mergeCell ref="U10:AC10"/>
    <mergeCell ref="T10:T12"/>
    <mergeCell ref="S10:S12"/>
    <mergeCell ref="F9:R10"/>
    <mergeCell ref="E9:E12"/>
    <mergeCell ref="F11:H11"/>
    <mergeCell ref="K11:R11"/>
    <mergeCell ref="A7:AC7"/>
    <mergeCell ref="S9:AC9"/>
    <mergeCell ref="C9:D11"/>
    <mergeCell ref="B9:B12"/>
    <mergeCell ref="A9:A12"/>
    <mergeCell ref="V11:AC11"/>
    <mergeCell ref="AC103:AC107"/>
    <mergeCell ref="A103:B107"/>
    <mergeCell ref="S103:S107"/>
    <mergeCell ref="T103:T107"/>
    <mergeCell ref="U103:U107"/>
    <mergeCell ref="V103:V107"/>
    <mergeCell ref="W103:W107"/>
    <mergeCell ref="C103:C107"/>
    <mergeCell ref="D103:D107"/>
    <mergeCell ref="X103:X107"/>
    <mergeCell ref="Y103:Y107"/>
    <mergeCell ref="Z103:Z107"/>
    <mergeCell ref="F103:F107"/>
    <mergeCell ref="G103:G107"/>
    <mergeCell ref="AA103:AA107"/>
    <mergeCell ref="H99:H102"/>
    <mergeCell ref="H103:H107"/>
    <mergeCell ref="W35:W38"/>
    <mergeCell ref="V35:V38"/>
    <mergeCell ref="U35:U38"/>
    <mergeCell ref="T35:T38"/>
    <mergeCell ref="S35:S38"/>
    <mergeCell ref="S21:S24"/>
    <mergeCell ref="W21:W24"/>
    <mergeCell ref="H64:H67"/>
    <mergeCell ref="H35:H38"/>
    <mergeCell ref="T39:T42"/>
    <mergeCell ref="S39:S42"/>
    <mergeCell ref="V99:V102"/>
    <mergeCell ref="U99:U102"/>
    <mergeCell ref="T99:T102"/>
    <mergeCell ref="S99:S102"/>
    <mergeCell ref="U64:U67"/>
    <mergeCell ref="U43:U46"/>
    <mergeCell ref="V43:V46"/>
    <mergeCell ref="W43:W46"/>
    <mergeCell ref="V72:V75"/>
    <mergeCell ref="W72:W75"/>
    <mergeCell ref="T76:T79"/>
    <mergeCell ref="A31:A34"/>
    <mergeCell ref="B31:B34"/>
    <mergeCell ref="C31:C34"/>
    <mergeCell ref="D31:D34"/>
    <mergeCell ref="V31:V34"/>
    <mergeCell ref="T25:T29"/>
    <mergeCell ref="S25:S29"/>
    <mergeCell ref="AC31:AC34"/>
    <mergeCell ref="Z31:Z34"/>
    <mergeCell ref="Y31:Y34"/>
    <mergeCell ref="X31:X34"/>
    <mergeCell ref="W31:W34"/>
    <mergeCell ref="U31:U34"/>
    <mergeCell ref="T31:T34"/>
    <mergeCell ref="S31:S34"/>
    <mergeCell ref="F25:F29"/>
    <mergeCell ref="G25:G29"/>
    <mergeCell ref="F31:F34"/>
    <mergeCell ref="G31:G34"/>
    <mergeCell ref="W25:W29"/>
    <mergeCell ref="V25:V29"/>
    <mergeCell ref="U25:U29"/>
    <mergeCell ref="F99:F102"/>
    <mergeCell ref="G99:G102"/>
    <mergeCell ref="A99:A102"/>
    <mergeCell ref="B99:B102"/>
    <mergeCell ref="C99:C102"/>
    <mergeCell ref="D99:D102"/>
    <mergeCell ref="F64:F67"/>
    <mergeCell ref="G64:G67"/>
    <mergeCell ref="A30:AC30"/>
    <mergeCell ref="A63:AC63"/>
    <mergeCell ref="B64:B67"/>
    <mergeCell ref="C64:C67"/>
    <mergeCell ref="A39:A42"/>
    <mergeCell ref="AC39:AC42"/>
    <mergeCell ref="Z39:Z42"/>
    <mergeCell ref="AC35:AC38"/>
    <mergeCell ref="Z35:Z38"/>
    <mergeCell ref="Y94:Y97"/>
    <mergeCell ref="X35:X38"/>
    <mergeCell ref="A64:A67"/>
    <mergeCell ref="Y64:Y67"/>
    <mergeCell ref="X64:X67"/>
    <mergeCell ref="W64:W67"/>
    <mergeCell ref="V64:V67"/>
    <mergeCell ref="Y39:Y42"/>
    <mergeCell ref="X39:X42"/>
    <mergeCell ref="AC16:AC20"/>
    <mergeCell ref="S16:S20"/>
    <mergeCell ref="X21:X24"/>
    <mergeCell ref="Y21:Y24"/>
    <mergeCell ref="Z21:Z24"/>
    <mergeCell ref="AC21:AC24"/>
    <mergeCell ref="T21:T24"/>
    <mergeCell ref="T16:T20"/>
    <mergeCell ref="W16:W20"/>
    <mergeCell ref="W39:W42"/>
    <mergeCell ref="V39:V42"/>
    <mergeCell ref="U39:U42"/>
    <mergeCell ref="AA16:AA20"/>
    <mergeCell ref="AA21:AA24"/>
    <mergeCell ref="AA25:AA29"/>
    <mergeCell ref="AA31:AA34"/>
    <mergeCell ref="AB16:AB20"/>
    <mergeCell ref="AB21:AB24"/>
    <mergeCell ref="AB25:AB29"/>
    <mergeCell ref="AB31:AB34"/>
    <mergeCell ref="AB35:AB38"/>
    <mergeCell ref="AB39:AB42"/>
    <mergeCell ref="U1:AC1"/>
    <mergeCell ref="T64:T67"/>
    <mergeCell ref="S64:S67"/>
    <mergeCell ref="U2:AC5"/>
    <mergeCell ref="E103:E107"/>
    <mergeCell ref="E16:E20"/>
    <mergeCell ref="E21:E24"/>
    <mergeCell ref="E25:E29"/>
    <mergeCell ref="E31:E34"/>
    <mergeCell ref="E64:E67"/>
    <mergeCell ref="E99:E102"/>
    <mergeCell ref="A14:AC14"/>
    <mergeCell ref="A15:AC15"/>
    <mergeCell ref="H16:H20"/>
    <mergeCell ref="H21:H24"/>
    <mergeCell ref="H25:H29"/>
    <mergeCell ref="H31:H34"/>
    <mergeCell ref="AC25:AC29"/>
    <mergeCell ref="Z25:Z29"/>
    <mergeCell ref="Y25:Y29"/>
    <mergeCell ref="X25:X29"/>
    <mergeCell ref="X16:X20"/>
    <mergeCell ref="Y16:Y20"/>
    <mergeCell ref="Z16:Z20"/>
    <mergeCell ref="X43:X46"/>
    <mergeCell ref="Y43:Y46"/>
    <mergeCell ref="Z43:Z46"/>
    <mergeCell ref="AC43:AC46"/>
    <mergeCell ref="B43:B46"/>
    <mergeCell ref="C43:C46"/>
    <mergeCell ref="D43:D46"/>
    <mergeCell ref="E43:E46"/>
    <mergeCell ref="F43:F46"/>
    <mergeCell ref="G43:G46"/>
    <mergeCell ref="H43:H46"/>
    <mergeCell ref="S43:S46"/>
    <mergeCell ref="T43:T46"/>
    <mergeCell ref="AB43:AB46"/>
    <mergeCell ref="C72:C75"/>
    <mergeCell ref="D72:D75"/>
    <mergeCell ref="E72:E75"/>
    <mergeCell ref="F72:F75"/>
    <mergeCell ref="G72:G75"/>
    <mergeCell ref="H72:H75"/>
    <mergeCell ref="S72:S75"/>
    <mergeCell ref="T72:T75"/>
    <mergeCell ref="U72:U75"/>
    <mergeCell ref="A51:A54"/>
    <mergeCell ref="B51:B54"/>
    <mergeCell ref="C51:C54"/>
    <mergeCell ref="D51:D54"/>
    <mergeCell ref="E51:E54"/>
    <mergeCell ref="F51:F54"/>
    <mergeCell ref="G51:G54"/>
    <mergeCell ref="H51:H54"/>
    <mergeCell ref="S51:S54"/>
    <mergeCell ref="T51:T54"/>
    <mergeCell ref="U51:U54"/>
    <mergeCell ref="V51:V54"/>
    <mergeCell ref="W51:W54"/>
    <mergeCell ref="X51:X54"/>
    <mergeCell ref="Y51:Y54"/>
    <mergeCell ref="Z51:Z54"/>
    <mergeCell ref="AC51:AC54"/>
    <mergeCell ref="A88:AC88"/>
    <mergeCell ref="A80:A83"/>
    <mergeCell ref="B80:B83"/>
    <mergeCell ref="C80:C83"/>
    <mergeCell ref="D80:D83"/>
    <mergeCell ref="E80:E83"/>
    <mergeCell ref="F80:F83"/>
    <mergeCell ref="G80:G83"/>
    <mergeCell ref="H80:H83"/>
    <mergeCell ref="S80:S83"/>
    <mergeCell ref="AA68:AA71"/>
    <mergeCell ref="AA72:AA75"/>
    <mergeCell ref="AA76:AA79"/>
    <mergeCell ref="AA80:AA83"/>
    <mergeCell ref="AA84:AA87"/>
    <mergeCell ref="AB51:AB54"/>
    <mergeCell ref="AC89:AC92"/>
    <mergeCell ref="A93:AC93"/>
    <mergeCell ref="AA89:AA92"/>
    <mergeCell ref="AB89:AB92"/>
    <mergeCell ref="A89:A92"/>
    <mergeCell ref="B89:B92"/>
    <mergeCell ref="C89:C92"/>
    <mergeCell ref="D89:D92"/>
    <mergeCell ref="E89:E92"/>
    <mergeCell ref="F89:F92"/>
    <mergeCell ref="G89:G92"/>
    <mergeCell ref="H89:H92"/>
    <mergeCell ref="S89:S92"/>
    <mergeCell ref="A94:A97"/>
    <mergeCell ref="B94:B97"/>
    <mergeCell ref="C94:C97"/>
    <mergeCell ref="D94:D97"/>
    <mergeCell ref="E94:E97"/>
    <mergeCell ref="F94:F97"/>
    <mergeCell ref="G94:G97"/>
    <mergeCell ref="H94:H97"/>
    <mergeCell ref="S94:S97"/>
    <mergeCell ref="AC94:AC97"/>
    <mergeCell ref="Y35:Y38"/>
    <mergeCell ref="T80:T83"/>
    <mergeCell ref="U80:U83"/>
    <mergeCell ref="V80:V83"/>
    <mergeCell ref="W80:W83"/>
    <mergeCell ref="X80:X83"/>
    <mergeCell ref="Y80:Y83"/>
    <mergeCell ref="Z80:Z83"/>
    <mergeCell ref="AC80:AC83"/>
    <mergeCell ref="AA35:AA38"/>
    <mergeCell ref="AA39:AA42"/>
    <mergeCell ref="AA43:AA46"/>
    <mergeCell ref="AA47:AA50"/>
    <mergeCell ref="AA51:AA54"/>
    <mergeCell ref="AA59:AA62"/>
    <mergeCell ref="AA64:AA67"/>
    <mergeCell ref="T89:T92"/>
    <mergeCell ref="U89:U92"/>
    <mergeCell ref="V89:V92"/>
    <mergeCell ref="W89:W92"/>
    <mergeCell ref="X89:X92"/>
    <mergeCell ref="Y89:Y92"/>
    <mergeCell ref="Z89:Z92"/>
    <mergeCell ref="AB94:AB97"/>
    <mergeCell ref="AB99:AB102"/>
    <mergeCell ref="AB103:AB107"/>
    <mergeCell ref="T94:T97"/>
    <mergeCell ref="U94:U97"/>
    <mergeCell ref="V94:V97"/>
    <mergeCell ref="W94:W97"/>
    <mergeCell ref="X94:X97"/>
    <mergeCell ref="Z94:Z97"/>
    <mergeCell ref="A55:A58"/>
    <mergeCell ref="B55:B58"/>
    <mergeCell ref="C55:C58"/>
    <mergeCell ref="D55:D58"/>
    <mergeCell ref="E55:E58"/>
    <mergeCell ref="F55:F58"/>
    <mergeCell ref="G55:G58"/>
    <mergeCell ref="H55:H58"/>
    <mergeCell ref="S55:S58"/>
    <mergeCell ref="AC55:AC58"/>
    <mergeCell ref="T55:T58"/>
    <mergeCell ref="U55:U58"/>
    <mergeCell ref="V55:V58"/>
    <mergeCell ref="W55:W58"/>
    <mergeCell ref="X55:X58"/>
    <mergeCell ref="Y55:Y58"/>
    <mergeCell ref="Z55:Z58"/>
    <mergeCell ref="AA55:AA58"/>
    <mergeCell ref="AB55:AB58"/>
  </mergeCells>
  <pageMargins left="0.59055118110236227" right="0.59055118110236227" top="1.1811023622047245" bottom="0.78740157480314965" header="0.31496062992125984" footer="0.31496062992125984"/>
  <pageSetup paperSize="9" scale="39" fitToHeight="111"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K32"/>
  <sheetViews>
    <sheetView workbookViewId="0">
      <selection activeCell="K6" sqref="K6"/>
    </sheetView>
  </sheetViews>
  <sheetFormatPr defaultRowHeight="15" x14ac:dyDescent="0.25"/>
  <cols>
    <col min="5" max="5" width="12" bestFit="1" customWidth="1"/>
    <col min="6" max="6" width="9.85546875" bestFit="1" customWidth="1"/>
    <col min="7" max="9" width="11" bestFit="1" customWidth="1"/>
  </cols>
  <sheetData>
    <row r="6" spans="4:11" x14ac:dyDescent="0.25">
      <c r="E6">
        <v>186835764.94999999</v>
      </c>
      <c r="F6">
        <v>45574100.619999997</v>
      </c>
      <c r="G6">
        <v>50816700.420000002</v>
      </c>
      <c r="H6">
        <v>17267377.09</v>
      </c>
      <c r="I6">
        <v>57509170.82</v>
      </c>
      <c r="J6">
        <v>9168416</v>
      </c>
      <c r="K6">
        <v>6500000</v>
      </c>
    </row>
    <row r="16" spans="4:11" x14ac:dyDescent="0.25">
      <c r="D16" t="s">
        <v>12</v>
      </c>
      <c r="F16">
        <v>11128402</v>
      </c>
      <c r="G16">
        <v>0</v>
      </c>
      <c r="H16">
        <v>5938402</v>
      </c>
      <c r="I16">
        <v>3170000</v>
      </c>
      <c r="J16">
        <v>2020000</v>
      </c>
    </row>
    <row r="17" spans="4:10" x14ac:dyDescent="0.25">
      <c r="D17" t="s">
        <v>13</v>
      </c>
      <c r="F17" s="1">
        <v>11430124</v>
      </c>
      <c r="G17">
        <v>0</v>
      </c>
      <c r="H17">
        <v>6240124</v>
      </c>
      <c r="I17">
        <v>3170000</v>
      </c>
      <c r="J17">
        <v>2020000</v>
      </c>
    </row>
    <row r="20" spans="4:10" x14ac:dyDescent="0.25">
      <c r="F20">
        <f>F16-F17</f>
        <v>-301722</v>
      </c>
      <c r="G20">
        <f t="shared" ref="G20:J20" si="0">G16-G17</f>
        <v>0</v>
      </c>
      <c r="H20">
        <f t="shared" si="0"/>
        <v>-301722</v>
      </c>
      <c r="I20">
        <f t="shared" si="0"/>
        <v>0</v>
      </c>
      <c r="J20">
        <f t="shared" si="0"/>
        <v>0</v>
      </c>
    </row>
    <row r="25" spans="4:10" ht="18.75" x14ac:dyDescent="0.3">
      <c r="E25" s="2">
        <v>104207937.14</v>
      </c>
    </row>
    <row r="26" spans="4:10" ht="18.75" x14ac:dyDescent="0.3">
      <c r="E26" s="2">
        <v>107421516.91</v>
      </c>
    </row>
    <row r="27" spans="4:10" ht="18.75" x14ac:dyDescent="0.3">
      <c r="E27" s="2">
        <v>102693389.64</v>
      </c>
    </row>
    <row r="28" spans="4:10" ht="18.75" x14ac:dyDescent="0.3">
      <c r="E28" s="2">
        <v>104437541.37</v>
      </c>
    </row>
    <row r="29" spans="4:10" ht="18.75" x14ac:dyDescent="0.3">
      <c r="E29" s="2">
        <v>92246717.459999993</v>
      </c>
    </row>
    <row r="30" spans="4:10" ht="18.75" x14ac:dyDescent="0.3">
      <c r="E30" s="2">
        <v>92246717.459999993</v>
      </c>
    </row>
    <row r="32" spans="4:10" x14ac:dyDescent="0.25">
      <c r="E32">
        <f>SUM(E25:E30)</f>
        <v>603253819.98000002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2024-03-28T10:13:09Z</dcterms:modified>
</cp:coreProperties>
</file>