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348" yWindow="120" windowWidth="26856" windowHeight="10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Лист1!$A$1:$AC$58</definedName>
  </definedNames>
  <calcPr calcId="162913"/>
</workbook>
</file>

<file path=xl/calcChain.xml><?xml version="1.0" encoding="utf-8"?>
<calcChain xmlns="http://schemas.openxmlformats.org/spreadsheetml/2006/main">
  <c r="Q51" i="1" l="1"/>
  <c r="Q47" i="1"/>
  <c r="Q43" i="1"/>
  <c r="Q39" i="1"/>
  <c r="Q38" i="1"/>
  <c r="Q22" i="1" s="1"/>
  <c r="Q58" i="1" s="1"/>
  <c r="Q37" i="1"/>
  <c r="Q36" i="1"/>
  <c r="Q20" i="1" s="1"/>
  <c r="Q31" i="1"/>
  <c r="Q24" i="1"/>
  <c r="P51" i="1"/>
  <c r="P47" i="1"/>
  <c r="P43" i="1"/>
  <c r="P39" i="1"/>
  <c r="P38" i="1"/>
  <c r="P37" i="1"/>
  <c r="P36" i="1"/>
  <c r="P20" i="1" s="1"/>
  <c r="P31" i="1"/>
  <c r="P26" i="1"/>
  <c r="P24" i="1"/>
  <c r="P22" i="1" l="1"/>
  <c r="P58" i="1" s="1"/>
  <c r="Q56" i="1"/>
  <c r="Q35" i="1"/>
  <c r="P56" i="1"/>
  <c r="P35" i="1"/>
  <c r="N38" i="1"/>
  <c r="M38" i="1" l="1"/>
  <c r="K24" i="1" l="1"/>
  <c r="K43" i="1"/>
  <c r="L43" i="1"/>
  <c r="M43" i="1"/>
  <c r="N43" i="1"/>
  <c r="O43" i="1"/>
  <c r="R43" i="1"/>
  <c r="R38" i="1"/>
  <c r="O38" i="1"/>
  <c r="L38" i="1"/>
  <c r="K38" i="1"/>
  <c r="R37" i="1"/>
  <c r="O37" i="1"/>
  <c r="N37" i="1"/>
  <c r="M37" i="1"/>
  <c r="L37" i="1"/>
  <c r="K37" i="1"/>
  <c r="R36" i="1"/>
  <c r="O36" i="1"/>
  <c r="N36" i="1"/>
  <c r="M36" i="1"/>
  <c r="L36" i="1"/>
  <c r="K36" i="1"/>
  <c r="J42" i="1"/>
  <c r="J41" i="1"/>
  <c r="J40" i="1"/>
  <c r="R39" i="1"/>
  <c r="O39" i="1"/>
  <c r="N39" i="1"/>
  <c r="M39" i="1"/>
  <c r="L39" i="1"/>
  <c r="K39" i="1"/>
  <c r="J46" i="1"/>
  <c r="J45" i="1"/>
  <c r="J44" i="1"/>
  <c r="J43" i="1" l="1"/>
  <c r="J39" i="1"/>
  <c r="J32" i="1"/>
  <c r="J33" i="1"/>
  <c r="J34" i="1"/>
  <c r="L31" i="1"/>
  <c r="M31" i="1"/>
  <c r="N31" i="1"/>
  <c r="O31" i="1"/>
  <c r="R31" i="1"/>
  <c r="K31" i="1"/>
  <c r="L26" i="1"/>
  <c r="M26" i="1"/>
  <c r="N26" i="1"/>
  <c r="O26" i="1"/>
  <c r="L25" i="1"/>
  <c r="M25" i="1"/>
  <c r="L24" i="1"/>
  <c r="M24" i="1"/>
  <c r="N24" i="1"/>
  <c r="O24" i="1"/>
  <c r="R24" i="1"/>
  <c r="K25" i="1"/>
  <c r="K26" i="1"/>
  <c r="J30" i="1"/>
  <c r="R29" i="1"/>
  <c r="J28" i="1"/>
  <c r="M27" i="1"/>
  <c r="O29" i="1" l="1"/>
  <c r="O25" i="1" s="1"/>
  <c r="Q29" i="1"/>
  <c r="P29" i="1"/>
  <c r="J31" i="1"/>
  <c r="R27" i="1"/>
  <c r="R25" i="1"/>
  <c r="L22" i="1"/>
  <c r="M22" i="1"/>
  <c r="N22" i="1"/>
  <c r="O22" i="1"/>
  <c r="R22" i="1"/>
  <c r="M21" i="1"/>
  <c r="L20" i="1"/>
  <c r="M20" i="1"/>
  <c r="N20" i="1"/>
  <c r="O20" i="1"/>
  <c r="R20" i="1"/>
  <c r="K22" i="1"/>
  <c r="K20" i="1"/>
  <c r="L51" i="1"/>
  <c r="M51" i="1"/>
  <c r="N51" i="1"/>
  <c r="O51" i="1"/>
  <c r="R51" i="1"/>
  <c r="K51" i="1"/>
  <c r="J52" i="1"/>
  <c r="J53" i="1"/>
  <c r="J54" i="1"/>
  <c r="O27" i="1" l="1"/>
  <c r="N29" i="1"/>
  <c r="N25" i="1" s="1"/>
  <c r="P27" i="1"/>
  <c r="P25" i="1"/>
  <c r="Q27" i="1"/>
  <c r="Q25" i="1"/>
  <c r="J51" i="1"/>
  <c r="L56" i="1"/>
  <c r="N56" i="1"/>
  <c r="O56" i="1"/>
  <c r="R56" i="1"/>
  <c r="K56" i="1"/>
  <c r="L35" i="1"/>
  <c r="M35" i="1"/>
  <c r="N35" i="1"/>
  <c r="O35" i="1"/>
  <c r="R35" i="1"/>
  <c r="K35" i="1"/>
  <c r="L47" i="1"/>
  <c r="M47" i="1"/>
  <c r="N47" i="1"/>
  <c r="O47" i="1"/>
  <c r="R47" i="1"/>
  <c r="K47" i="1"/>
  <c r="J24" i="1"/>
  <c r="J26" i="1"/>
  <c r="J36" i="1"/>
  <c r="J37" i="1"/>
  <c r="J38" i="1"/>
  <c r="J48" i="1"/>
  <c r="J49" i="1"/>
  <c r="J50" i="1"/>
  <c r="Q23" i="1" l="1"/>
  <c r="Q21" i="1"/>
  <c r="N27" i="1"/>
  <c r="P21" i="1"/>
  <c r="P23" i="1"/>
  <c r="J35" i="1"/>
  <c r="L27" i="1"/>
  <c r="M56" i="1"/>
  <c r="J56" i="1" s="1"/>
  <c r="J22" i="1"/>
  <c r="J20" i="1"/>
  <c r="J47" i="1"/>
  <c r="P57" i="1" l="1"/>
  <c r="P19" i="1"/>
  <c r="P55" i="1" s="1"/>
  <c r="Q57" i="1"/>
  <c r="Q19" i="1"/>
  <c r="Q55" i="1" s="1"/>
  <c r="K27" i="1"/>
  <c r="J27" i="1" s="1"/>
  <c r="J29" i="1"/>
  <c r="R21" i="1"/>
  <c r="O21" i="1" l="1"/>
  <c r="R19" i="1"/>
  <c r="R23" i="1"/>
  <c r="L58" i="1"/>
  <c r="M58" i="1"/>
  <c r="N58" i="1"/>
  <c r="O58" i="1"/>
  <c r="R58" i="1"/>
  <c r="N21" i="1" l="1"/>
  <c r="O23" i="1"/>
  <c r="O19" i="1"/>
  <c r="O55" i="1" s="1"/>
  <c r="O57" i="1"/>
  <c r="K58" i="1"/>
  <c r="J58" i="1" s="1"/>
  <c r="R57" i="1"/>
  <c r="R55" i="1"/>
  <c r="N23" i="1" l="1"/>
  <c r="E32" i="2"/>
  <c r="G20" i="2"/>
  <c r="H20" i="2"/>
  <c r="I20" i="2"/>
  <c r="J20" i="2"/>
  <c r="F20" i="2"/>
  <c r="N19" i="1" l="1"/>
  <c r="N55" i="1" s="1"/>
  <c r="N57" i="1"/>
  <c r="L21" i="1"/>
  <c r="M23" i="1"/>
  <c r="M19" i="1" l="1"/>
  <c r="M55" i="1" s="1"/>
  <c r="M57" i="1"/>
  <c r="K21" i="1"/>
  <c r="L23" i="1"/>
  <c r="L19" i="1" l="1"/>
  <c r="L55" i="1" s="1"/>
  <c r="L57" i="1"/>
  <c r="J25" i="1"/>
  <c r="K23" i="1"/>
  <c r="J23" i="1" s="1"/>
  <c r="K19" i="1" l="1"/>
  <c r="J21" i="1"/>
  <c r="K57" i="1"/>
  <c r="J57" i="1" s="1"/>
  <c r="K55" i="1" l="1"/>
  <c r="J55" i="1" s="1"/>
  <c r="J19" i="1"/>
</calcChain>
</file>

<file path=xl/sharedStrings.xml><?xml version="1.0" encoding="utf-8"?>
<sst xmlns="http://schemas.openxmlformats.org/spreadsheetml/2006/main" count="189" uniqueCount="75">
  <si>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</si>
  <si>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</si>
  <si>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</si>
  <si>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</si>
  <si>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</si>
  <si>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</si>
  <si>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</si>
  <si>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</si>
  <si>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</si>
  <si>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</si>
  <si>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</si>
  <si>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</si>
  <si>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</si>
  <si>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</si>
  <si>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</si>
  <si>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</si>
  <si>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</si>
  <si>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</si>
  <si>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</si>
  <si>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</si>
  <si>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</si>
  <si>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</si>
  <si>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</si>
  <si>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</si>
  <si>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</si>
  <si>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7.5.4</t>
  </si>
  <si>
    <t>МЕРОПРИЯТИЯ  ПОДПРОГРАММЫ 5 МУНИЦИПАЛЬНОЙ ПРОГРАММЫ</t>
  </si>
  <si>
    <t>Коды классификации расходов</t>
  </si>
  <si>
    <t>Раздел</t>
  </si>
  <si>
    <t>Подраздел</t>
  </si>
  <si>
    <t>04</t>
  </si>
  <si>
    <t>09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</si>
  <si>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</si>
  <si>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</si>
  <si>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</si>
  <si>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</si>
  <si>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</si>
  <si>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</si>
  <si>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</si>
  <si>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</si>
  <si>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Осуществление текущего ремонта и строительства автомобильных дорог</t>
  </si>
  <si>
    <t>Площадь автомобильных дорог с твердым покрытием, в отношении которых произведен ремонт</t>
  </si>
  <si>
    <t>км.</t>
  </si>
  <si>
    <t>Увеличение протяженности автомобильных дорог с твердым покрытием</t>
  </si>
  <si>
    <t>Приложение к Подпрограмме "Содержание, ремонт и строительство дорог Калачинского городского поселения"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</si>
  <si>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Содержание, ремонт, строительство дорог, тротуаров и инженерных сооружений на них</t>
  </si>
  <si>
    <t>мероприятие 1 ОМ 1 ПП - Содержание автомобильных дорог и инженерных сооружений на них</t>
  </si>
  <si>
    <t>мероприятие 2 ОМ 1 ПП  - Капитальный ремонт и ремонт автомобильных дорог и искуственных сооружений на них</t>
  </si>
  <si>
    <t>Цель муниципальной подпрограммы - Увеличение доли автомобильных дорог с твердым покрытием и повышение удовлетворённости населения качеством автомобильных дорог</t>
  </si>
  <si>
    <t xml:space="preserve">кв.м. </t>
  </si>
  <si>
    <t>1.3.</t>
  </si>
  <si>
    <t>мероприятие 3 ОМ 1 ПП  - Строительство автомобильных дорог улиц Садовый сквер, Солнечная, Советская микрорайона Солнечный г. Калачинск</t>
  </si>
  <si>
    <t>к постановлению Администрации Калачинского</t>
  </si>
  <si>
    <t>муниципального района</t>
  </si>
  <si>
    <t>%</t>
  </si>
  <si>
    <t>Степень реализации меропритий по строительству автомобильных дорог</t>
  </si>
  <si>
    <t>от                              №       -па</t>
  </si>
  <si>
    <t>1.4.</t>
  </si>
  <si>
    <t>мероприятие 4 ОМ 1 ПП  - Строительство автомобильных дорог по ул. 9-ая  Заовражная  и ул. 11-ая Заовражная в микрорайоне  Заовражный г. Калачинск Омской области</t>
  </si>
  <si>
    <t xml:space="preserve">Увеличение протяженности автомобильных дорог с твердым покрытием </t>
  </si>
  <si>
    <t>Администрация КМР*</t>
  </si>
  <si>
    <t>1.1.1.</t>
  </si>
  <si>
    <t>1.1.2.</t>
  </si>
  <si>
    <t>1.2.1.</t>
  </si>
  <si>
    <t>1.2.2.</t>
  </si>
  <si>
    <t>мероприятие  1 ОМ 1 ПП  1 - Содержание автомобильных дорог и инженерных сооружений на них</t>
  </si>
  <si>
    <t>мероприятие 1 ОМ 1 ПП 2 - Содержание автомобильных дорог и инженерных сооружений на них</t>
  </si>
  <si>
    <t>мероприятие 2 ОМ 1 ПП 1  - Капитальный ремонт и ремонт автомобильных дорог и искуственных сооружений на них</t>
  </si>
  <si>
    <t>мероприятие 2 ОМ 1 ПП 2  - Капитальный ремонт и ремонт автомобильных дорог и искуственных сооружений на них</t>
  </si>
  <si>
    <t>* исполнителем мероприятия является МКУ Городское хозяйство</t>
  </si>
  <si>
    <t>Количество отремонтированных путепроводов</t>
  </si>
  <si>
    <t>ед.</t>
  </si>
  <si>
    <t>2026 год</t>
  </si>
  <si>
    <t>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</si>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</sst>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tabSelected="1" view="pageBreakPreview" topLeftCell="A4" zoomScale="47" zoomScaleNormal="80" zoomScaleSheetLayoutView="47" workbookViewId="0">
      <selection activeCell="J61" sqref="J61:R61"/>
    </sheetView>
  </sheetViews>
  <sheetFormatPr defaultColWidth="9.109375" defaultRowHeight="14.4" x14ac:dyDescent="0.3"/>
  <cols>
    <col min="1" max="1" width="10.6640625" style="4" bestFit="1" customWidth="1"/>
    <col min="2" max="2" width="36.33203125" style="4" customWidth="1"/>
    <col min="3" max="4" width="9.109375" style="4"/>
    <col min="5" max="5" width="16.5546875" style="4" customWidth="1"/>
    <col min="6" max="6" width="9.6640625" style="4" customWidth="1"/>
    <col min="7" max="7" width="13" style="4" customWidth="1"/>
    <col min="8" max="8" width="14.44140625" style="4" customWidth="1"/>
    <col min="9" max="9" width="15.6640625" style="4" customWidth="1"/>
    <col min="10" max="10" width="15.88671875" style="4" customWidth="1"/>
    <col min="11" max="11" width="13.5546875" style="4" customWidth="1"/>
    <col min="12" max="12" width="14.33203125" style="4" customWidth="1"/>
    <col min="13" max="13" width="15.33203125" style="4" customWidth="1"/>
    <col min="14" max="14" width="18.88671875" style="4" customWidth="1"/>
    <col min="15" max="15" width="13.33203125" style="4" customWidth="1"/>
    <col min="16" max="18" width="13.6640625" style="4" customWidth="1"/>
    <col min="19" max="19" width="30.6640625" style="4" customWidth="1"/>
    <col min="20" max="20" width="12.44140625" style="4" customWidth="1"/>
    <col min="21" max="16384" width="9.109375" style="4"/>
  </cols>
  <sheetData>
    <row r="1" spans="1:30" x14ac:dyDescent="0.3">
      <c r="V1" s="33" t="s">
        <v>74</v>
      </c>
      <c r="W1" s="33"/>
      <c r="X1" s="33"/>
      <c r="Y1" s="33"/>
      <c r="Z1" s="33"/>
      <c r="AA1" s="33"/>
      <c r="AB1" s="33"/>
      <c r="AC1" s="33"/>
      <c r="AD1" s="33"/>
    </row>
    <row r="2" spans="1:30" x14ac:dyDescent="0.3">
      <c r="V2" s="33" t="s">
        <v>52</v>
      </c>
      <c r="W2" s="33"/>
      <c r="X2" s="33"/>
      <c r="Y2" s="33"/>
      <c r="Z2" s="33"/>
      <c r="AA2" s="33"/>
      <c r="AB2" s="33"/>
      <c r="AC2" s="33"/>
      <c r="AD2" s="33"/>
    </row>
    <row r="3" spans="1:30" x14ac:dyDescent="0.3">
      <c r="V3" s="33" t="s">
        <v>53</v>
      </c>
      <c r="W3" s="33"/>
      <c r="X3" s="33"/>
      <c r="Y3" s="33"/>
      <c r="Z3" s="33"/>
      <c r="AA3" s="33"/>
      <c r="AB3" s="33"/>
      <c r="AC3" s="33"/>
      <c r="AD3" s="33"/>
    </row>
    <row r="4" spans="1:30" x14ac:dyDescent="0.3">
      <c r="V4" s="33" t="s">
        <v>56</v>
      </c>
      <c r="W4" s="33"/>
      <c r="X4" s="33"/>
      <c r="Y4" s="33"/>
      <c r="Z4" s="33"/>
      <c r="AA4" s="33"/>
      <c r="AB4" s="33"/>
      <c r="AC4" s="33"/>
      <c r="AD4" s="33"/>
    </row>
    <row r="5" spans="1:30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34" t="s">
        <v>44</v>
      </c>
      <c r="W5" s="34"/>
      <c r="X5" s="34"/>
      <c r="Y5" s="34"/>
      <c r="Z5" s="34"/>
      <c r="AA5" s="34"/>
      <c r="AB5" s="34"/>
      <c r="AC5" s="34"/>
      <c r="AD5" s="5"/>
    </row>
    <row r="6" spans="1:30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34"/>
      <c r="W6" s="34"/>
      <c r="X6" s="34"/>
      <c r="Y6" s="34"/>
      <c r="Z6" s="34"/>
      <c r="AA6" s="34"/>
      <c r="AB6" s="34"/>
      <c r="AC6" s="34"/>
      <c r="AD6" s="5"/>
    </row>
    <row r="7" spans="1:30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34"/>
      <c r="W7" s="34"/>
      <c r="X7" s="34"/>
      <c r="Y7" s="34"/>
      <c r="Z7" s="34"/>
      <c r="AA7" s="34"/>
      <c r="AB7" s="34"/>
      <c r="AC7" s="34"/>
      <c r="AD7" s="5"/>
    </row>
    <row r="8" spans="1:30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34"/>
      <c r="W8" s="34"/>
      <c r="X8" s="34"/>
      <c r="Y8" s="34"/>
      <c r="Z8" s="34"/>
      <c r="AA8" s="34"/>
      <c r="AB8" s="34"/>
      <c r="AC8" s="34"/>
      <c r="AD8" s="5"/>
    </row>
    <row r="9" spans="1:30" x14ac:dyDescent="0.3">
      <c r="A9" s="38" t="s">
        <v>25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30" x14ac:dyDescent="0.3">
      <c r="A10" s="35" t="s">
        <v>26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30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30" x14ac:dyDescent="0.3">
      <c r="A12" s="36" t="s">
        <v>0</v>
      </c>
      <c r="B12" s="36" t="s">
        <v>23</v>
      </c>
      <c r="C12" s="37" t="s">
        <v>22</v>
      </c>
      <c r="D12" s="37"/>
      <c r="E12" s="37" t="s">
        <v>16</v>
      </c>
      <c r="F12" s="36" t="s">
        <v>9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 t="s">
        <v>8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30" x14ac:dyDescent="0.3">
      <c r="A13" s="36"/>
      <c r="B13" s="36"/>
      <c r="C13" s="37"/>
      <c r="D13" s="37"/>
      <c r="E13" s="37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 t="s">
        <v>20</v>
      </c>
      <c r="T13" s="37" t="s">
        <v>19</v>
      </c>
      <c r="U13" s="36" t="s">
        <v>17</v>
      </c>
      <c r="V13" s="36"/>
      <c r="W13" s="36"/>
      <c r="X13" s="36"/>
      <c r="Y13" s="36"/>
      <c r="Z13" s="36"/>
      <c r="AA13" s="36"/>
      <c r="AB13" s="36"/>
      <c r="AC13" s="36"/>
    </row>
    <row r="14" spans="1:30" x14ac:dyDescent="0.3">
      <c r="A14" s="36"/>
      <c r="B14" s="36"/>
      <c r="C14" s="37"/>
      <c r="D14" s="37"/>
      <c r="E14" s="37"/>
      <c r="F14" s="39" t="s">
        <v>27</v>
      </c>
      <c r="G14" s="40"/>
      <c r="H14" s="41"/>
      <c r="I14" s="37" t="s">
        <v>21</v>
      </c>
      <c r="J14" s="36" t="s">
        <v>18</v>
      </c>
      <c r="K14" s="36" t="s">
        <v>5</v>
      </c>
      <c r="L14" s="36"/>
      <c r="M14" s="36"/>
      <c r="N14" s="36"/>
      <c r="O14" s="36"/>
      <c r="P14" s="36"/>
      <c r="Q14" s="36"/>
      <c r="R14" s="36"/>
      <c r="S14" s="36"/>
      <c r="T14" s="37"/>
      <c r="U14" s="36" t="s">
        <v>18</v>
      </c>
      <c r="V14" s="36" t="s">
        <v>6</v>
      </c>
      <c r="W14" s="36"/>
      <c r="X14" s="36"/>
      <c r="Y14" s="36"/>
      <c r="Z14" s="36"/>
      <c r="AA14" s="36"/>
      <c r="AB14" s="36"/>
      <c r="AC14" s="36"/>
    </row>
    <row r="15" spans="1:30" ht="96.6" customHeight="1" x14ac:dyDescent="0.3">
      <c r="A15" s="36"/>
      <c r="B15" s="36"/>
      <c r="C15" s="19" t="s">
        <v>1</v>
      </c>
      <c r="D15" s="19" t="s">
        <v>2</v>
      </c>
      <c r="E15" s="37"/>
      <c r="F15" s="20" t="s">
        <v>28</v>
      </c>
      <c r="G15" s="20" t="s">
        <v>29</v>
      </c>
      <c r="H15" s="20" t="s">
        <v>39</v>
      </c>
      <c r="I15" s="37"/>
      <c r="J15" s="36"/>
      <c r="K15" s="19" t="s">
        <v>32</v>
      </c>
      <c r="L15" s="19" t="s">
        <v>33</v>
      </c>
      <c r="M15" s="19" t="s">
        <v>34</v>
      </c>
      <c r="N15" s="19" t="s">
        <v>35</v>
      </c>
      <c r="O15" s="19" t="s">
        <v>36</v>
      </c>
      <c r="P15" s="19" t="s">
        <v>37</v>
      </c>
      <c r="Q15" s="19" t="s">
        <v>72</v>
      </c>
      <c r="R15" s="19" t="s">
        <v>73</v>
      </c>
      <c r="S15" s="36"/>
      <c r="T15" s="37"/>
      <c r="U15" s="36"/>
      <c r="V15" s="19" t="s">
        <v>32</v>
      </c>
      <c r="W15" s="19" t="s">
        <v>33</v>
      </c>
      <c r="X15" s="19" t="s">
        <v>34</v>
      </c>
      <c r="Y15" s="19" t="s">
        <v>35</v>
      </c>
      <c r="Z15" s="19" t="s">
        <v>36</v>
      </c>
      <c r="AA15" s="19" t="s">
        <v>37</v>
      </c>
      <c r="AB15" s="19" t="s">
        <v>72</v>
      </c>
      <c r="AC15" s="19" t="s">
        <v>73</v>
      </c>
    </row>
    <row r="16" spans="1:30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6">
        <v>16</v>
      </c>
      <c r="Q16" s="6">
        <v>17</v>
      </c>
      <c r="R16" s="6">
        <v>18</v>
      </c>
      <c r="S16" s="6">
        <v>19</v>
      </c>
      <c r="T16" s="6">
        <v>20</v>
      </c>
      <c r="U16" s="6">
        <v>21</v>
      </c>
      <c r="V16" s="6">
        <v>22</v>
      </c>
      <c r="W16" s="6">
        <v>23</v>
      </c>
      <c r="X16" s="6">
        <v>24</v>
      </c>
      <c r="Y16" s="6">
        <v>25</v>
      </c>
      <c r="Z16" s="6">
        <v>26</v>
      </c>
      <c r="AA16" s="6">
        <v>27</v>
      </c>
      <c r="AB16" s="6">
        <v>28</v>
      </c>
      <c r="AC16" s="6">
        <v>29</v>
      </c>
    </row>
    <row r="17" spans="1:29" x14ac:dyDescent="0.3">
      <c r="A17" s="42" t="s">
        <v>48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4"/>
    </row>
    <row r="18" spans="1:29" x14ac:dyDescent="0.3">
      <c r="A18" s="42" t="s">
        <v>40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4"/>
    </row>
    <row r="19" spans="1:29" x14ac:dyDescent="0.3">
      <c r="A19" s="24">
        <v>1</v>
      </c>
      <c r="B19" s="29" t="s">
        <v>45</v>
      </c>
      <c r="C19" s="24">
        <v>2020</v>
      </c>
      <c r="D19" s="24">
        <v>2025</v>
      </c>
      <c r="E19" s="29" t="s">
        <v>24</v>
      </c>
      <c r="F19" s="29" t="s">
        <v>4</v>
      </c>
      <c r="G19" s="29" t="s">
        <v>4</v>
      </c>
      <c r="H19" s="29" t="s">
        <v>4</v>
      </c>
      <c r="I19" s="7" t="s">
        <v>3</v>
      </c>
      <c r="J19" s="3">
        <f>SUM(K19:R19)</f>
        <v>306265498.12</v>
      </c>
      <c r="K19" s="3">
        <f>K20+K21+K22</f>
        <v>97720556.24000001</v>
      </c>
      <c r="L19" s="3">
        <f t="shared" ref="L19:R19" si="0">L20+L21+L22</f>
        <v>75236806.370000005</v>
      </c>
      <c r="M19" s="3">
        <f t="shared" si="0"/>
        <v>35891738.390000001</v>
      </c>
      <c r="N19" s="3">
        <f t="shared" si="0"/>
        <v>81726906.399999991</v>
      </c>
      <c r="O19" s="3">
        <f t="shared" si="0"/>
        <v>7844745.3600000003</v>
      </c>
      <c r="P19" s="3">
        <f t="shared" ref="P19:Q19" si="1">P20+P21+P22</f>
        <v>7844745.3600000003</v>
      </c>
      <c r="Q19" s="3">
        <f t="shared" si="1"/>
        <v>0</v>
      </c>
      <c r="R19" s="3">
        <f t="shared" si="0"/>
        <v>0</v>
      </c>
      <c r="S19" s="29" t="s">
        <v>4</v>
      </c>
      <c r="T19" s="29" t="s">
        <v>4</v>
      </c>
      <c r="U19" s="24" t="s">
        <v>4</v>
      </c>
      <c r="V19" s="24" t="s">
        <v>4</v>
      </c>
      <c r="W19" s="24" t="s">
        <v>4</v>
      </c>
      <c r="X19" s="24" t="s">
        <v>4</v>
      </c>
      <c r="Y19" s="24" t="s">
        <v>4</v>
      </c>
      <c r="Z19" s="24" t="s">
        <v>4</v>
      </c>
      <c r="AA19" s="24" t="s">
        <v>4</v>
      </c>
      <c r="AB19" s="24" t="s">
        <v>4</v>
      </c>
      <c r="AC19" s="24" t="s">
        <v>4</v>
      </c>
    </row>
    <row r="20" spans="1:29" ht="27.6" x14ac:dyDescent="0.3">
      <c r="A20" s="25"/>
      <c r="B20" s="27"/>
      <c r="C20" s="25"/>
      <c r="D20" s="25"/>
      <c r="E20" s="27"/>
      <c r="F20" s="27"/>
      <c r="G20" s="27"/>
      <c r="H20" s="27"/>
      <c r="I20" s="8" t="s">
        <v>38</v>
      </c>
      <c r="J20" s="3">
        <f t="shared" ref="J20:J58" si="2">SUM(K20:R20)</f>
        <v>0</v>
      </c>
      <c r="K20" s="3">
        <f t="shared" ref="K20:R22" si="3">K24+K36+K48+K52</f>
        <v>0</v>
      </c>
      <c r="L20" s="3">
        <f t="shared" si="3"/>
        <v>0</v>
      </c>
      <c r="M20" s="3">
        <f t="shared" si="3"/>
        <v>0</v>
      </c>
      <c r="N20" s="3">
        <f t="shared" si="3"/>
        <v>0</v>
      </c>
      <c r="O20" s="3">
        <f t="shared" si="3"/>
        <v>0</v>
      </c>
      <c r="P20" s="3">
        <f t="shared" ref="P20:Q20" si="4">P24+P36+P48+P52</f>
        <v>0</v>
      </c>
      <c r="Q20" s="3">
        <f t="shared" si="4"/>
        <v>0</v>
      </c>
      <c r="R20" s="3">
        <f t="shared" si="3"/>
        <v>0</v>
      </c>
      <c r="S20" s="27"/>
      <c r="T20" s="27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8.2" x14ac:dyDescent="0.3">
      <c r="A21" s="25"/>
      <c r="B21" s="27"/>
      <c r="C21" s="25"/>
      <c r="D21" s="25"/>
      <c r="E21" s="27"/>
      <c r="F21" s="27"/>
      <c r="G21" s="27"/>
      <c r="H21" s="27"/>
      <c r="I21" s="9" t="s">
        <v>14</v>
      </c>
      <c r="J21" s="3">
        <f t="shared" si="2"/>
        <v>234233009.14999998</v>
      </c>
      <c r="K21" s="3">
        <f t="shared" si="3"/>
        <v>84699850.560000002</v>
      </c>
      <c r="L21" s="3">
        <f t="shared" si="3"/>
        <v>60584867.400000006</v>
      </c>
      <c r="M21" s="3">
        <f t="shared" si="3"/>
        <v>17475857.699999999</v>
      </c>
      <c r="N21" s="3">
        <f t="shared" si="3"/>
        <v>71472433.489999995</v>
      </c>
      <c r="O21" s="3">
        <f t="shared" si="3"/>
        <v>0</v>
      </c>
      <c r="P21" s="3">
        <f t="shared" ref="P21:Q21" si="5">P25+P37+P49+P53</f>
        <v>0</v>
      </c>
      <c r="Q21" s="3">
        <f t="shared" si="5"/>
        <v>0</v>
      </c>
      <c r="R21" s="3">
        <f t="shared" si="3"/>
        <v>0</v>
      </c>
      <c r="S21" s="27"/>
      <c r="T21" s="27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7.6" x14ac:dyDescent="0.3">
      <c r="A22" s="26"/>
      <c r="B22" s="28"/>
      <c r="C22" s="26"/>
      <c r="D22" s="26"/>
      <c r="E22" s="28"/>
      <c r="F22" s="28"/>
      <c r="G22" s="28"/>
      <c r="H22" s="28"/>
      <c r="I22" s="8" t="s">
        <v>15</v>
      </c>
      <c r="J22" s="3">
        <f t="shared" si="2"/>
        <v>72032488.969999999</v>
      </c>
      <c r="K22" s="3">
        <f t="shared" si="3"/>
        <v>13020705.68</v>
      </c>
      <c r="L22" s="3">
        <f t="shared" si="3"/>
        <v>14651938.970000001</v>
      </c>
      <c r="M22" s="3">
        <f t="shared" si="3"/>
        <v>18415880.689999998</v>
      </c>
      <c r="N22" s="3">
        <f t="shared" si="3"/>
        <v>10254472.91</v>
      </c>
      <c r="O22" s="3">
        <f t="shared" si="3"/>
        <v>7844745.3600000003</v>
      </c>
      <c r="P22" s="3">
        <f t="shared" ref="P22:Q22" si="6">P26+P38+P50+P54</f>
        <v>7844745.3600000003</v>
      </c>
      <c r="Q22" s="3">
        <f t="shared" si="6"/>
        <v>0</v>
      </c>
      <c r="R22" s="3">
        <f t="shared" si="3"/>
        <v>0</v>
      </c>
      <c r="S22" s="28"/>
      <c r="T22" s="28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x14ac:dyDescent="0.3">
      <c r="A23" s="24" t="s">
        <v>13</v>
      </c>
      <c r="B23" s="29" t="s">
        <v>46</v>
      </c>
      <c r="C23" s="24">
        <v>2020</v>
      </c>
      <c r="D23" s="24">
        <v>2025</v>
      </c>
      <c r="E23" s="29" t="s">
        <v>24</v>
      </c>
      <c r="F23" s="30" t="s">
        <v>30</v>
      </c>
      <c r="G23" s="30" t="s">
        <v>31</v>
      </c>
      <c r="H23" s="30" t="s">
        <v>4</v>
      </c>
      <c r="I23" s="7" t="s">
        <v>3</v>
      </c>
      <c r="J23" s="3">
        <f t="shared" si="2"/>
        <v>38124021.369999997</v>
      </c>
      <c r="K23" s="3">
        <f>K24+K25+K26</f>
        <v>5334474</v>
      </c>
      <c r="L23" s="3">
        <f t="shared" ref="L23:R23" si="7">L24+L25+L26</f>
        <v>7077027.4199999999</v>
      </c>
      <c r="M23" s="3">
        <f t="shared" si="7"/>
        <v>7828244.8300000001</v>
      </c>
      <c r="N23" s="3">
        <f t="shared" si="7"/>
        <v>5194784.4000000004</v>
      </c>
      <c r="O23" s="3">
        <f t="shared" si="7"/>
        <v>6344745.3600000003</v>
      </c>
      <c r="P23" s="3">
        <f t="shared" ref="P23:Q23" si="8">P24+P25+P26</f>
        <v>6344745.3600000003</v>
      </c>
      <c r="Q23" s="3">
        <f t="shared" si="8"/>
        <v>0</v>
      </c>
      <c r="R23" s="3">
        <f t="shared" si="7"/>
        <v>0</v>
      </c>
      <c r="S23" s="29" t="s">
        <v>43</v>
      </c>
      <c r="T23" s="29" t="s">
        <v>42</v>
      </c>
      <c r="U23" s="29">
        <v>12.6</v>
      </c>
      <c r="V23" s="24">
        <v>2.1</v>
      </c>
      <c r="W23" s="24">
        <v>2.1</v>
      </c>
      <c r="X23" s="24">
        <v>2.1</v>
      </c>
      <c r="Y23" s="24">
        <v>2.1</v>
      </c>
      <c r="Z23" s="24">
        <v>2.1</v>
      </c>
      <c r="AA23" s="24">
        <v>2.1</v>
      </c>
      <c r="AB23" s="24" t="s">
        <v>4</v>
      </c>
      <c r="AC23" s="24" t="s">
        <v>4</v>
      </c>
    </row>
    <row r="24" spans="1:29" ht="27.6" x14ac:dyDescent="0.3">
      <c r="A24" s="25"/>
      <c r="B24" s="27"/>
      <c r="C24" s="25"/>
      <c r="D24" s="25"/>
      <c r="E24" s="27"/>
      <c r="F24" s="31"/>
      <c r="G24" s="31"/>
      <c r="H24" s="31"/>
      <c r="I24" s="8" t="s">
        <v>38</v>
      </c>
      <c r="J24" s="3">
        <f t="shared" si="2"/>
        <v>0</v>
      </c>
      <c r="K24" s="3">
        <f>K28+K32</f>
        <v>0</v>
      </c>
      <c r="L24" s="3">
        <f t="shared" ref="L24:R24" si="9">L28+L32</f>
        <v>0</v>
      </c>
      <c r="M24" s="3">
        <f t="shared" si="9"/>
        <v>0</v>
      </c>
      <c r="N24" s="3">
        <f t="shared" si="9"/>
        <v>0</v>
      </c>
      <c r="O24" s="3">
        <f t="shared" si="9"/>
        <v>0</v>
      </c>
      <c r="P24" s="3">
        <f t="shared" ref="P24:Q24" si="10">P28+P32</f>
        <v>0</v>
      </c>
      <c r="Q24" s="3">
        <f t="shared" si="10"/>
        <v>0</v>
      </c>
      <c r="R24" s="3">
        <f t="shared" si="9"/>
        <v>0</v>
      </c>
      <c r="S24" s="27"/>
      <c r="T24" s="27"/>
      <c r="U24" s="27"/>
      <c r="V24" s="25"/>
      <c r="W24" s="25"/>
      <c r="X24" s="25"/>
      <c r="Y24" s="25"/>
      <c r="Z24" s="25"/>
      <c r="AA24" s="25"/>
      <c r="AB24" s="25"/>
      <c r="AC24" s="25"/>
    </row>
    <row r="25" spans="1:29" ht="28.2" x14ac:dyDescent="0.3">
      <c r="A25" s="25"/>
      <c r="B25" s="27"/>
      <c r="C25" s="25"/>
      <c r="D25" s="25"/>
      <c r="E25" s="27"/>
      <c r="F25" s="31"/>
      <c r="G25" s="31"/>
      <c r="H25" s="31"/>
      <c r="I25" s="9" t="s">
        <v>14</v>
      </c>
      <c r="J25" s="3">
        <f t="shared" si="2"/>
        <v>0</v>
      </c>
      <c r="K25" s="3">
        <f t="shared" ref="K25:R26" si="11">K29+K33</f>
        <v>0</v>
      </c>
      <c r="L25" s="3">
        <f t="shared" si="11"/>
        <v>0</v>
      </c>
      <c r="M25" s="3">
        <f t="shared" si="11"/>
        <v>0</v>
      </c>
      <c r="N25" s="3">
        <f t="shared" si="11"/>
        <v>0</v>
      </c>
      <c r="O25" s="3">
        <f t="shared" si="11"/>
        <v>0</v>
      </c>
      <c r="P25" s="3">
        <f t="shared" ref="P25:Q25" si="12">P29+P33</f>
        <v>0</v>
      </c>
      <c r="Q25" s="3">
        <f t="shared" si="12"/>
        <v>0</v>
      </c>
      <c r="R25" s="3">
        <f t="shared" si="11"/>
        <v>0</v>
      </c>
      <c r="S25" s="27"/>
      <c r="T25" s="27"/>
      <c r="U25" s="27"/>
      <c r="V25" s="25"/>
      <c r="W25" s="25"/>
      <c r="X25" s="25"/>
      <c r="Y25" s="25"/>
      <c r="Z25" s="25"/>
      <c r="AA25" s="25"/>
      <c r="AB25" s="25"/>
      <c r="AC25" s="25"/>
    </row>
    <row r="26" spans="1:29" ht="27.6" x14ac:dyDescent="0.3">
      <c r="A26" s="26"/>
      <c r="B26" s="28"/>
      <c r="C26" s="26"/>
      <c r="D26" s="26"/>
      <c r="E26" s="28"/>
      <c r="F26" s="32"/>
      <c r="G26" s="32"/>
      <c r="H26" s="32"/>
      <c r="I26" s="8" t="s">
        <v>15</v>
      </c>
      <c r="J26" s="3">
        <f t="shared" si="2"/>
        <v>38124021.369999997</v>
      </c>
      <c r="K26" s="3">
        <f t="shared" si="11"/>
        <v>5334474</v>
      </c>
      <c r="L26" s="3">
        <f t="shared" si="11"/>
        <v>7077027.4199999999</v>
      </c>
      <c r="M26" s="3">
        <f t="shared" si="11"/>
        <v>7828244.8300000001</v>
      </c>
      <c r="N26" s="3">
        <f t="shared" si="11"/>
        <v>5194784.4000000004</v>
      </c>
      <c r="O26" s="3">
        <f t="shared" si="11"/>
        <v>6344745.3600000003</v>
      </c>
      <c r="P26" s="3">
        <f t="shared" ref="P26" si="13">P30+P34</f>
        <v>6344745.3600000003</v>
      </c>
      <c r="Q26" s="3">
        <v>0</v>
      </c>
      <c r="R26" s="3">
        <v>0</v>
      </c>
      <c r="S26" s="28"/>
      <c r="T26" s="28"/>
      <c r="U26" s="28"/>
      <c r="V26" s="26"/>
      <c r="W26" s="26"/>
      <c r="X26" s="26"/>
      <c r="Y26" s="26"/>
      <c r="Z26" s="26"/>
      <c r="AA26" s="26"/>
      <c r="AB26" s="26"/>
      <c r="AC26" s="26"/>
    </row>
    <row r="27" spans="1:29" x14ac:dyDescent="0.3">
      <c r="A27" s="21" t="s">
        <v>61</v>
      </c>
      <c r="B27" s="29" t="s">
        <v>65</v>
      </c>
      <c r="C27" s="24">
        <v>2020</v>
      </c>
      <c r="D27" s="24">
        <v>2025</v>
      </c>
      <c r="E27" s="29" t="s">
        <v>24</v>
      </c>
      <c r="F27" s="30" t="s">
        <v>30</v>
      </c>
      <c r="G27" s="30" t="s">
        <v>31</v>
      </c>
      <c r="H27" s="30" t="s">
        <v>4</v>
      </c>
      <c r="I27" s="7" t="s">
        <v>3</v>
      </c>
      <c r="J27" s="3">
        <f t="shared" ref="J27:J34" si="14">SUM(K27:R27)</f>
        <v>12411501.42</v>
      </c>
      <c r="K27" s="3">
        <f>K28+K29+K30</f>
        <v>5334474</v>
      </c>
      <c r="L27" s="3">
        <f t="shared" ref="L27:R27" si="15">L28+L29+L30</f>
        <v>7077027.4199999999</v>
      </c>
      <c r="M27" s="3">
        <f t="shared" si="15"/>
        <v>0</v>
      </c>
      <c r="N27" s="3">
        <f t="shared" si="15"/>
        <v>0</v>
      </c>
      <c r="O27" s="3">
        <f t="shared" si="15"/>
        <v>0</v>
      </c>
      <c r="P27" s="3">
        <f t="shared" ref="P27:Q27" si="16">P28+P29+P30</f>
        <v>0</v>
      </c>
      <c r="Q27" s="3">
        <f t="shared" si="16"/>
        <v>0</v>
      </c>
      <c r="R27" s="3">
        <f t="shared" si="15"/>
        <v>0</v>
      </c>
      <c r="S27" s="15"/>
      <c r="T27" s="15"/>
      <c r="U27" s="15"/>
      <c r="V27" s="13"/>
      <c r="W27" s="13"/>
      <c r="X27" s="13"/>
      <c r="Y27" s="13"/>
      <c r="Z27" s="13"/>
      <c r="AA27" s="13"/>
      <c r="AB27" s="13"/>
      <c r="AC27" s="13"/>
    </row>
    <row r="28" spans="1:29" ht="27.6" x14ac:dyDescent="0.3">
      <c r="A28" s="22"/>
      <c r="B28" s="27"/>
      <c r="C28" s="25"/>
      <c r="D28" s="25"/>
      <c r="E28" s="27"/>
      <c r="F28" s="31"/>
      <c r="G28" s="31"/>
      <c r="H28" s="31"/>
      <c r="I28" s="8" t="s">
        <v>38</v>
      </c>
      <c r="J28" s="3">
        <f t="shared" si="1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15"/>
      <c r="T28" s="15"/>
      <c r="U28" s="15"/>
      <c r="V28" s="13"/>
      <c r="W28" s="13"/>
      <c r="X28" s="13"/>
      <c r="Y28" s="13"/>
      <c r="Z28" s="13"/>
      <c r="AA28" s="13"/>
      <c r="AB28" s="13"/>
      <c r="AC28" s="13"/>
    </row>
    <row r="29" spans="1:29" ht="28.2" x14ac:dyDescent="0.3">
      <c r="A29" s="22"/>
      <c r="B29" s="27"/>
      <c r="C29" s="25"/>
      <c r="D29" s="25"/>
      <c r="E29" s="27"/>
      <c r="F29" s="31"/>
      <c r="G29" s="31"/>
      <c r="H29" s="31"/>
      <c r="I29" s="9" t="s">
        <v>14</v>
      </c>
      <c r="J29" s="3">
        <f t="shared" si="14"/>
        <v>0</v>
      </c>
      <c r="K29" s="3">
        <v>0</v>
      </c>
      <c r="L29" s="3">
        <v>0</v>
      </c>
      <c r="M29" s="3">
        <v>0</v>
      </c>
      <c r="N29" s="3">
        <f t="shared" ref="N29" si="17">SUM(O29:V29)</f>
        <v>0</v>
      </c>
      <c r="O29" s="3">
        <f t="shared" ref="O29" si="18">SUM(R29:W29)</f>
        <v>0</v>
      </c>
      <c r="P29" s="3">
        <f>SUM(R29:W29)</f>
        <v>0</v>
      </c>
      <c r="Q29" s="3">
        <f t="shared" ref="Q29:R29" si="19">SUM(R29:W29)</f>
        <v>0</v>
      </c>
      <c r="R29" s="3">
        <f t="shared" si="19"/>
        <v>0</v>
      </c>
      <c r="S29" s="15"/>
      <c r="T29" s="15"/>
      <c r="U29" s="15"/>
      <c r="V29" s="13"/>
      <c r="W29" s="13"/>
      <c r="X29" s="13"/>
      <c r="Y29" s="13"/>
      <c r="Z29" s="13"/>
      <c r="AA29" s="13"/>
      <c r="AB29" s="13"/>
      <c r="AC29" s="13"/>
    </row>
    <row r="30" spans="1:29" ht="27.6" x14ac:dyDescent="0.3">
      <c r="A30" s="23"/>
      <c r="B30" s="28"/>
      <c r="C30" s="26"/>
      <c r="D30" s="26"/>
      <c r="E30" s="28"/>
      <c r="F30" s="32"/>
      <c r="G30" s="32"/>
      <c r="H30" s="32"/>
      <c r="I30" s="8" t="s">
        <v>15</v>
      </c>
      <c r="J30" s="3">
        <f t="shared" si="14"/>
        <v>12411501.42</v>
      </c>
      <c r="K30" s="3">
        <v>5334474</v>
      </c>
      <c r="L30" s="3">
        <v>7077027.4199999999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15"/>
      <c r="T30" s="15"/>
      <c r="U30" s="15"/>
      <c r="V30" s="13"/>
      <c r="W30" s="13"/>
      <c r="X30" s="13"/>
      <c r="Y30" s="13"/>
      <c r="Z30" s="13"/>
      <c r="AA30" s="13"/>
      <c r="AB30" s="13"/>
      <c r="AC30" s="13"/>
    </row>
    <row r="31" spans="1:29" ht="19.8" customHeight="1" x14ac:dyDescent="0.3">
      <c r="A31" s="21" t="s">
        <v>62</v>
      </c>
      <c r="B31" s="29" t="s">
        <v>66</v>
      </c>
      <c r="C31" s="24">
        <v>2020</v>
      </c>
      <c r="D31" s="13">
        <v>2025</v>
      </c>
      <c r="E31" s="29" t="s">
        <v>60</v>
      </c>
      <c r="F31" s="18" t="s">
        <v>30</v>
      </c>
      <c r="G31" s="18" t="s">
        <v>31</v>
      </c>
      <c r="H31" s="18" t="s">
        <v>4</v>
      </c>
      <c r="I31" s="8" t="s">
        <v>3</v>
      </c>
      <c r="J31" s="3">
        <f t="shared" si="14"/>
        <v>25712519.949999999</v>
      </c>
      <c r="K31" s="3">
        <f>K32+K33+K34</f>
        <v>0</v>
      </c>
      <c r="L31" s="3">
        <f t="shared" ref="L31:R31" si="20">L32+L33+L34</f>
        <v>0</v>
      </c>
      <c r="M31" s="3">
        <f t="shared" si="20"/>
        <v>7828244.8300000001</v>
      </c>
      <c r="N31" s="3">
        <f t="shared" si="20"/>
        <v>5194784.4000000004</v>
      </c>
      <c r="O31" s="3">
        <f t="shared" si="20"/>
        <v>6344745.3600000003</v>
      </c>
      <c r="P31" s="3">
        <f t="shared" ref="P31:Q31" si="21">P32+P33+P34</f>
        <v>6344745.3600000003</v>
      </c>
      <c r="Q31" s="3">
        <f t="shared" si="21"/>
        <v>0</v>
      </c>
      <c r="R31" s="3">
        <f t="shared" si="20"/>
        <v>0</v>
      </c>
      <c r="S31" s="15"/>
      <c r="T31" s="15"/>
      <c r="U31" s="15"/>
      <c r="V31" s="13"/>
      <c r="W31" s="13"/>
      <c r="X31" s="13"/>
      <c r="Y31" s="13"/>
      <c r="Z31" s="13"/>
      <c r="AA31" s="13"/>
      <c r="AB31" s="13"/>
      <c r="AC31" s="13"/>
    </row>
    <row r="32" spans="1:29" ht="27.6" x14ac:dyDescent="0.3">
      <c r="A32" s="22"/>
      <c r="B32" s="27"/>
      <c r="C32" s="25"/>
      <c r="D32" s="13"/>
      <c r="E32" s="27"/>
      <c r="F32" s="18"/>
      <c r="G32" s="18"/>
      <c r="H32" s="18"/>
      <c r="I32" s="8" t="s">
        <v>38</v>
      </c>
      <c r="J32" s="3">
        <f t="shared" si="14"/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15"/>
      <c r="T32" s="15"/>
      <c r="U32" s="15"/>
      <c r="V32" s="13"/>
      <c r="W32" s="13"/>
      <c r="X32" s="13"/>
      <c r="Y32" s="13"/>
      <c r="Z32" s="13"/>
      <c r="AA32" s="13"/>
      <c r="AB32" s="13"/>
      <c r="AC32" s="13"/>
    </row>
    <row r="33" spans="1:29" ht="27.6" x14ac:dyDescent="0.3">
      <c r="A33" s="22"/>
      <c r="B33" s="27"/>
      <c r="C33" s="25"/>
      <c r="D33" s="13"/>
      <c r="E33" s="27"/>
      <c r="F33" s="18"/>
      <c r="G33" s="18"/>
      <c r="H33" s="18"/>
      <c r="I33" s="8" t="s">
        <v>14</v>
      </c>
      <c r="J33" s="3">
        <f t="shared" si="14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15"/>
      <c r="T33" s="15"/>
      <c r="U33" s="15"/>
      <c r="V33" s="13"/>
      <c r="W33" s="13"/>
      <c r="X33" s="13"/>
      <c r="Y33" s="13"/>
      <c r="Z33" s="13"/>
      <c r="AA33" s="13"/>
      <c r="AB33" s="13"/>
      <c r="AC33" s="13"/>
    </row>
    <row r="34" spans="1:29" ht="27.6" x14ac:dyDescent="0.3">
      <c r="A34" s="23"/>
      <c r="B34" s="28"/>
      <c r="C34" s="26"/>
      <c r="D34" s="13"/>
      <c r="E34" s="28"/>
      <c r="F34" s="18"/>
      <c r="G34" s="18"/>
      <c r="H34" s="18"/>
      <c r="I34" s="8" t="s">
        <v>15</v>
      </c>
      <c r="J34" s="3">
        <f t="shared" si="14"/>
        <v>25712519.949999999</v>
      </c>
      <c r="K34" s="3">
        <v>0</v>
      </c>
      <c r="L34" s="3">
        <v>0</v>
      </c>
      <c r="M34" s="3">
        <v>7828244.8300000001</v>
      </c>
      <c r="N34" s="3">
        <v>5194784.4000000004</v>
      </c>
      <c r="O34" s="3">
        <v>6344745.3600000003</v>
      </c>
      <c r="P34" s="3">
        <v>6344745.3600000003</v>
      </c>
      <c r="Q34" s="3">
        <v>0</v>
      </c>
      <c r="R34" s="3">
        <v>0</v>
      </c>
      <c r="S34" s="15"/>
      <c r="T34" s="15"/>
      <c r="U34" s="15"/>
      <c r="V34" s="13"/>
      <c r="W34" s="13"/>
      <c r="X34" s="13"/>
      <c r="Y34" s="13"/>
      <c r="Z34" s="13"/>
      <c r="AA34" s="13"/>
      <c r="AB34" s="13"/>
      <c r="AC34" s="13"/>
    </row>
    <row r="35" spans="1:29" x14ac:dyDescent="0.3">
      <c r="A35" s="36" t="s">
        <v>10</v>
      </c>
      <c r="B35" s="29" t="s">
        <v>47</v>
      </c>
      <c r="C35" s="24">
        <v>2020</v>
      </c>
      <c r="D35" s="24">
        <v>2025</v>
      </c>
      <c r="E35" s="29" t="s">
        <v>24</v>
      </c>
      <c r="F35" s="30" t="s">
        <v>30</v>
      </c>
      <c r="G35" s="30" t="s">
        <v>31</v>
      </c>
      <c r="H35" s="30" t="s">
        <v>4</v>
      </c>
      <c r="I35" s="10" t="s">
        <v>3</v>
      </c>
      <c r="J35" s="3">
        <f>SUM(K35:R35)</f>
        <v>180874102.69</v>
      </c>
      <c r="K35" s="3">
        <f>K36+K37+K38</f>
        <v>32185263.98</v>
      </c>
      <c r="L35" s="3">
        <f t="shared" ref="L35:R35" si="22">L36+L37+L38</f>
        <v>43429193.150000006</v>
      </c>
      <c r="M35" s="3">
        <f t="shared" si="22"/>
        <v>25727523.559999999</v>
      </c>
      <c r="N35" s="3">
        <f t="shared" si="22"/>
        <v>76532122</v>
      </c>
      <c r="O35" s="3">
        <f t="shared" si="22"/>
        <v>1500000</v>
      </c>
      <c r="P35" s="3">
        <f t="shared" ref="P35:Q35" si="23">P36+P37+P38</f>
        <v>1500000</v>
      </c>
      <c r="Q35" s="3">
        <f t="shared" si="23"/>
        <v>0</v>
      </c>
      <c r="R35" s="3">
        <f t="shared" si="22"/>
        <v>0</v>
      </c>
      <c r="S35" s="29" t="s">
        <v>41</v>
      </c>
      <c r="T35" s="29" t="s">
        <v>49</v>
      </c>
      <c r="U35" s="24">
        <v>60000</v>
      </c>
      <c r="V35" s="24">
        <v>10000</v>
      </c>
      <c r="W35" s="24">
        <v>10000</v>
      </c>
      <c r="X35" s="24">
        <v>10000</v>
      </c>
      <c r="Y35" s="24">
        <v>10000</v>
      </c>
      <c r="Z35" s="24">
        <v>10000</v>
      </c>
      <c r="AA35" s="24">
        <v>10000</v>
      </c>
      <c r="AB35" s="24" t="s">
        <v>4</v>
      </c>
      <c r="AC35" s="24" t="s">
        <v>4</v>
      </c>
    </row>
    <row r="36" spans="1:29" ht="27.6" x14ac:dyDescent="0.3">
      <c r="A36" s="36"/>
      <c r="B36" s="27"/>
      <c r="C36" s="25"/>
      <c r="D36" s="25"/>
      <c r="E36" s="27"/>
      <c r="F36" s="31"/>
      <c r="G36" s="31"/>
      <c r="H36" s="31"/>
      <c r="I36" s="8" t="s">
        <v>38</v>
      </c>
      <c r="J36" s="3">
        <f t="shared" si="2"/>
        <v>0</v>
      </c>
      <c r="K36" s="3">
        <f>K40+K44</f>
        <v>0</v>
      </c>
      <c r="L36" s="3">
        <f t="shared" ref="L36:R36" si="24">L40+L44</f>
        <v>0</v>
      </c>
      <c r="M36" s="3">
        <f t="shared" si="24"/>
        <v>0</v>
      </c>
      <c r="N36" s="3">
        <f t="shared" si="24"/>
        <v>0</v>
      </c>
      <c r="O36" s="3">
        <f t="shared" si="24"/>
        <v>0</v>
      </c>
      <c r="P36" s="3">
        <f t="shared" ref="P36:Q36" si="25">P40+P44</f>
        <v>0</v>
      </c>
      <c r="Q36" s="3">
        <f t="shared" si="25"/>
        <v>0</v>
      </c>
      <c r="R36" s="3">
        <f t="shared" si="24"/>
        <v>0</v>
      </c>
      <c r="S36" s="27"/>
      <c r="T36" s="27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ht="27.6" x14ac:dyDescent="0.3">
      <c r="A37" s="36"/>
      <c r="B37" s="27"/>
      <c r="C37" s="25"/>
      <c r="D37" s="25"/>
      <c r="E37" s="27"/>
      <c r="F37" s="31"/>
      <c r="G37" s="31"/>
      <c r="H37" s="31"/>
      <c r="I37" s="8" t="s">
        <v>14</v>
      </c>
      <c r="J37" s="3">
        <f t="shared" si="2"/>
        <v>153548175.34</v>
      </c>
      <c r="K37" s="3">
        <f t="shared" ref="K37:R37" si="26">K41+K45</f>
        <v>27509073.23</v>
      </c>
      <c r="L37" s="3">
        <f t="shared" si="26"/>
        <v>37090810.920000002</v>
      </c>
      <c r="M37" s="3">
        <f t="shared" si="26"/>
        <v>17475857.699999999</v>
      </c>
      <c r="N37" s="3">
        <f t="shared" si="26"/>
        <v>71472433.489999995</v>
      </c>
      <c r="O37" s="3">
        <f t="shared" si="26"/>
        <v>0</v>
      </c>
      <c r="P37" s="3">
        <f t="shared" ref="P37:Q37" si="27">P41+P45</f>
        <v>0</v>
      </c>
      <c r="Q37" s="3">
        <f t="shared" si="27"/>
        <v>0</v>
      </c>
      <c r="R37" s="3">
        <f t="shared" si="26"/>
        <v>0</v>
      </c>
      <c r="S37" s="27"/>
      <c r="T37" s="27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ht="27.6" x14ac:dyDescent="0.3">
      <c r="A38" s="36"/>
      <c r="B38" s="28"/>
      <c r="C38" s="26"/>
      <c r="D38" s="26"/>
      <c r="E38" s="28"/>
      <c r="F38" s="32"/>
      <c r="G38" s="32"/>
      <c r="H38" s="32"/>
      <c r="I38" s="8" t="s">
        <v>15</v>
      </c>
      <c r="J38" s="3">
        <f t="shared" si="2"/>
        <v>27325927.350000001</v>
      </c>
      <c r="K38" s="3">
        <f t="shared" ref="K38:R38" si="28">K42+K46</f>
        <v>4676190.75</v>
      </c>
      <c r="L38" s="3">
        <f t="shared" si="28"/>
        <v>6338382.2300000004</v>
      </c>
      <c r="M38" s="3">
        <f t="shared" si="28"/>
        <v>8251665.8599999994</v>
      </c>
      <c r="N38" s="3">
        <f>N42+N46</f>
        <v>5059688.51</v>
      </c>
      <c r="O38" s="3">
        <f t="shared" si="28"/>
        <v>1500000</v>
      </c>
      <c r="P38" s="3">
        <f t="shared" ref="P38:Q38" si="29">P42+P46</f>
        <v>1500000</v>
      </c>
      <c r="Q38" s="3">
        <f t="shared" si="29"/>
        <v>0</v>
      </c>
      <c r="R38" s="3">
        <f t="shared" si="28"/>
        <v>0</v>
      </c>
      <c r="S38" s="28"/>
      <c r="T38" s="28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15.6" customHeight="1" x14ac:dyDescent="0.3">
      <c r="A39" s="24" t="s">
        <v>63</v>
      </c>
      <c r="B39" s="29" t="s">
        <v>67</v>
      </c>
      <c r="C39" s="24">
        <v>2020</v>
      </c>
      <c r="D39" s="24">
        <v>2025</v>
      </c>
      <c r="E39" s="29" t="s">
        <v>24</v>
      </c>
      <c r="F39" s="30" t="s">
        <v>30</v>
      </c>
      <c r="G39" s="30" t="s">
        <v>31</v>
      </c>
      <c r="H39" s="30" t="s">
        <v>4</v>
      </c>
      <c r="I39" s="8" t="s">
        <v>3</v>
      </c>
      <c r="J39" s="3">
        <f t="shared" si="2"/>
        <v>165575160.47</v>
      </c>
      <c r="K39" s="3">
        <f>K40+K41+K42</f>
        <v>32185263.98</v>
      </c>
      <c r="L39" s="3">
        <f t="shared" ref="L39:R39" si="30">L40+L41+L42</f>
        <v>43429193.150000006</v>
      </c>
      <c r="M39" s="3">
        <f t="shared" si="30"/>
        <v>17624324.02</v>
      </c>
      <c r="N39" s="3">
        <f t="shared" si="30"/>
        <v>72336379.319999993</v>
      </c>
      <c r="O39" s="3">
        <f t="shared" si="30"/>
        <v>0</v>
      </c>
      <c r="P39" s="3">
        <f t="shared" ref="P39:Q39" si="31">P40+P41+P42</f>
        <v>0</v>
      </c>
      <c r="Q39" s="3">
        <f t="shared" si="31"/>
        <v>0</v>
      </c>
      <c r="R39" s="3">
        <f t="shared" si="30"/>
        <v>0</v>
      </c>
      <c r="S39" s="17"/>
      <c r="T39" s="17"/>
      <c r="U39" s="12"/>
      <c r="V39" s="12"/>
      <c r="W39" s="12"/>
      <c r="X39" s="12"/>
      <c r="Y39" s="12"/>
      <c r="Z39" s="12"/>
      <c r="AA39" s="12"/>
      <c r="AB39" s="12"/>
      <c r="AC39" s="12"/>
    </row>
    <row r="40" spans="1:29" ht="27.6" x14ac:dyDescent="0.3">
      <c r="A40" s="25"/>
      <c r="B40" s="27"/>
      <c r="C40" s="25"/>
      <c r="D40" s="25"/>
      <c r="E40" s="27"/>
      <c r="F40" s="31"/>
      <c r="G40" s="31"/>
      <c r="H40" s="31"/>
      <c r="I40" s="8" t="s">
        <v>38</v>
      </c>
      <c r="J40" s="3">
        <f t="shared" si="2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15"/>
      <c r="T40" s="15"/>
      <c r="U40" s="13"/>
      <c r="V40" s="13"/>
      <c r="W40" s="13"/>
      <c r="X40" s="13"/>
      <c r="Y40" s="13"/>
      <c r="Z40" s="13"/>
      <c r="AA40" s="13"/>
      <c r="AB40" s="13"/>
      <c r="AC40" s="13"/>
    </row>
    <row r="41" spans="1:29" ht="27.6" x14ac:dyDescent="0.3">
      <c r="A41" s="25"/>
      <c r="B41" s="27"/>
      <c r="C41" s="25"/>
      <c r="D41" s="25"/>
      <c r="E41" s="27"/>
      <c r="F41" s="31"/>
      <c r="G41" s="31"/>
      <c r="H41" s="31"/>
      <c r="I41" s="8" t="s">
        <v>14</v>
      </c>
      <c r="J41" s="3">
        <f t="shared" si="2"/>
        <v>148319444.5</v>
      </c>
      <c r="K41" s="3">
        <v>27509073.23</v>
      </c>
      <c r="L41" s="3">
        <v>37090810.920000002</v>
      </c>
      <c r="M41" s="3">
        <v>15000000</v>
      </c>
      <c r="N41" s="3">
        <v>68719560.349999994</v>
      </c>
      <c r="O41" s="3">
        <v>0</v>
      </c>
      <c r="P41" s="3">
        <v>0</v>
      </c>
      <c r="Q41" s="3">
        <v>0</v>
      </c>
      <c r="R41" s="3">
        <v>0</v>
      </c>
      <c r="S41" s="15" t="s">
        <v>70</v>
      </c>
      <c r="T41" s="15" t="s">
        <v>71</v>
      </c>
      <c r="U41" s="13">
        <v>1</v>
      </c>
      <c r="V41" s="13">
        <v>0</v>
      </c>
      <c r="W41" s="13">
        <v>0</v>
      </c>
      <c r="X41" s="13">
        <v>0</v>
      </c>
      <c r="Y41" s="13">
        <v>1</v>
      </c>
      <c r="Z41" s="13">
        <v>0</v>
      </c>
      <c r="AA41" s="13">
        <v>0</v>
      </c>
      <c r="AB41" s="13">
        <v>0</v>
      </c>
      <c r="AC41" s="13">
        <v>0</v>
      </c>
    </row>
    <row r="42" spans="1:29" ht="27.6" x14ac:dyDescent="0.3">
      <c r="A42" s="26"/>
      <c r="B42" s="28"/>
      <c r="C42" s="26"/>
      <c r="D42" s="26"/>
      <c r="E42" s="28"/>
      <c r="F42" s="32"/>
      <c r="G42" s="32"/>
      <c r="H42" s="32"/>
      <c r="I42" s="8" t="s">
        <v>15</v>
      </c>
      <c r="J42" s="3">
        <f t="shared" si="2"/>
        <v>17255715.969999999</v>
      </c>
      <c r="K42" s="3">
        <v>4676190.75</v>
      </c>
      <c r="L42" s="3">
        <v>6338382.2300000004</v>
      </c>
      <c r="M42" s="3">
        <v>2624324.02</v>
      </c>
      <c r="N42" s="3">
        <v>3616818.97</v>
      </c>
      <c r="O42" s="3">
        <v>0</v>
      </c>
      <c r="P42" s="3">
        <v>0</v>
      </c>
      <c r="Q42" s="3">
        <v>0</v>
      </c>
      <c r="R42" s="3">
        <v>0</v>
      </c>
      <c r="S42" s="16"/>
      <c r="T42" s="16"/>
      <c r="U42" s="14"/>
      <c r="V42" s="14"/>
      <c r="W42" s="14"/>
      <c r="X42" s="14"/>
      <c r="Y42" s="14"/>
      <c r="Z42" s="14"/>
      <c r="AA42" s="14"/>
      <c r="AB42" s="14"/>
      <c r="AC42" s="14"/>
    </row>
    <row r="43" spans="1:29" ht="14.4" customHeight="1" x14ac:dyDescent="0.3">
      <c r="A43" s="24" t="s">
        <v>64</v>
      </c>
      <c r="B43" s="27" t="s">
        <v>68</v>
      </c>
      <c r="C43" s="24">
        <v>2020</v>
      </c>
      <c r="D43" s="24">
        <v>2025</v>
      </c>
      <c r="E43" s="27" t="s">
        <v>60</v>
      </c>
      <c r="F43" s="30" t="s">
        <v>30</v>
      </c>
      <c r="G43" s="30" t="s">
        <v>31</v>
      </c>
      <c r="H43" s="30" t="s">
        <v>4</v>
      </c>
      <c r="I43" s="8" t="s">
        <v>3</v>
      </c>
      <c r="J43" s="3">
        <f t="shared" ref="J43:J46" si="32">SUM(K43:R43)</f>
        <v>15298942.219999999</v>
      </c>
      <c r="K43" s="3">
        <f>K44+K45+K46</f>
        <v>0</v>
      </c>
      <c r="L43" s="3">
        <f t="shared" ref="L43:R43" si="33">L44+L45+L46</f>
        <v>0</v>
      </c>
      <c r="M43" s="3">
        <f t="shared" si="33"/>
        <v>8103199.54</v>
      </c>
      <c r="N43" s="3">
        <f t="shared" si="33"/>
        <v>4195742.68</v>
      </c>
      <c r="O43" s="3">
        <f t="shared" si="33"/>
        <v>1500000</v>
      </c>
      <c r="P43" s="3">
        <f t="shared" ref="P43:Q43" si="34">P44+P45+P46</f>
        <v>1500000</v>
      </c>
      <c r="Q43" s="3">
        <f t="shared" si="34"/>
        <v>0</v>
      </c>
      <c r="R43" s="3">
        <f t="shared" si="33"/>
        <v>0</v>
      </c>
      <c r="S43" s="15"/>
      <c r="T43" s="15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ht="27.6" x14ac:dyDescent="0.3">
      <c r="A44" s="25"/>
      <c r="B44" s="27"/>
      <c r="C44" s="25"/>
      <c r="D44" s="25"/>
      <c r="E44" s="27"/>
      <c r="F44" s="31"/>
      <c r="G44" s="31"/>
      <c r="H44" s="31"/>
      <c r="I44" s="8" t="s">
        <v>38</v>
      </c>
      <c r="J44" s="3">
        <f t="shared" si="32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15"/>
      <c r="T44" s="15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ht="27.6" x14ac:dyDescent="0.3">
      <c r="A45" s="25"/>
      <c r="B45" s="27"/>
      <c r="C45" s="25"/>
      <c r="D45" s="25"/>
      <c r="E45" s="27"/>
      <c r="F45" s="31"/>
      <c r="G45" s="31"/>
      <c r="H45" s="31"/>
      <c r="I45" s="8" t="s">
        <v>14</v>
      </c>
      <c r="J45" s="3">
        <f t="shared" si="32"/>
        <v>5228730.84</v>
      </c>
      <c r="K45" s="3">
        <v>0</v>
      </c>
      <c r="L45" s="3">
        <v>0</v>
      </c>
      <c r="M45" s="3">
        <v>2475857.7000000002</v>
      </c>
      <c r="N45" s="3">
        <v>2752873.14</v>
      </c>
      <c r="O45" s="3">
        <v>0</v>
      </c>
      <c r="P45" s="3">
        <v>0</v>
      </c>
      <c r="Q45" s="3">
        <v>0</v>
      </c>
      <c r="R45" s="3">
        <v>0</v>
      </c>
      <c r="S45" s="15"/>
      <c r="T45" s="15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ht="27.6" x14ac:dyDescent="0.3">
      <c r="A46" s="26"/>
      <c r="B46" s="28"/>
      <c r="C46" s="26"/>
      <c r="D46" s="26"/>
      <c r="E46" s="28"/>
      <c r="F46" s="32"/>
      <c r="G46" s="32"/>
      <c r="H46" s="32"/>
      <c r="I46" s="8" t="s">
        <v>15</v>
      </c>
      <c r="J46" s="3">
        <f t="shared" si="32"/>
        <v>10070211.379999999</v>
      </c>
      <c r="K46" s="3">
        <v>0</v>
      </c>
      <c r="L46" s="3">
        <v>0</v>
      </c>
      <c r="M46" s="3">
        <v>5627341.8399999999</v>
      </c>
      <c r="N46" s="3">
        <v>1442869.54</v>
      </c>
      <c r="O46" s="3">
        <v>1500000</v>
      </c>
      <c r="P46" s="3">
        <v>1500000</v>
      </c>
      <c r="Q46" s="3">
        <v>0</v>
      </c>
      <c r="R46" s="3">
        <v>0</v>
      </c>
      <c r="S46" s="15"/>
      <c r="T46" s="15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x14ac:dyDescent="0.3">
      <c r="A47" s="36" t="s">
        <v>50</v>
      </c>
      <c r="B47" s="51" t="s">
        <v>51</v>
      </c>
      <c r="C47" s="24">
        <v>2020</v>
      </c>
      <c r="D47" s="24">
        <v>2025</v>
      </c>
      <c r="E47" s="29" t="s">
        <v>24</v>
      </c>
      <c r="F47" s="30" t="s">
        <v>30</v>
      </c>
      <c r="G47" s="30" t="s">
        <v>31</v>
      </c>
      <c r="H47" s="30" t="s">
        <v>4</v>
      </c>
      <c r="I47" s="8" t="s">
        <v>3</v>
      </c>
      <c r="J47" s="3">
        <f t="shared" si="2"/>
        <v>84931404.060000002</v>
      </c>
      <c r="K47" s="3">
        <f>K48+K49+K50</f>
        <v>60200818.259999998</v>
      </c>
      <c r="L47" s="3">
        <f t="shared" ref="L47:R47" si="35">L48+L49+L50</f>
        <v>24730585.800000001</v>
      </c>
      <c r="M47" s="3">
        <f t="shared" si="35"/>
        <v>0</v>
      </c>
      <c r="N47" s="3">
        <f t="shared" si="35"/>
        <v>0</v>
      </c>
      <c r="O47" s="3">
        <f t="shared" si="35"/>
        <v>0</v>
      </c>
      <c r="P47" s="3">
        <f t="shared" ref="P47:Q47" si="36">P48+P49+P50</f>
        <v>0</v>
      </c>
      <c r="Q47" s="3">
        <f t="shared" si="36"/>
        <v>0</v>
      </c>
      <c r="R47" s="3">
        <f t="shared" si="35"/>
        <v>0</v>
      </c>
      <c r="S47" s="29" t="s">
        <v>55</v>
      </c>
      <c r="T47" s="29" t="s">
        <v>54</v>
      </c>
      <c r="U47" s="29" t="s">
        <v>4</v>
      </c>
      <c r="V47" s="29">
        <v>79</v>
      </c>
      <c r="W47" s="29">
        <v>100</v>
      </c>
      <c r="X47" s="29" t="s">
        <v>4</v>
      </c>
      <c r="Y47" s="29" t="s">
        <v>4</v>
      </c>
      <c r="Z47" s="29" t="s">
        <v>4</v>
      </c>
      <c r="AA47" s="29" t="s">
        <v>4</v>
      </c>
      <c r="AB47" s="29" t="s">
        <v>4</v>
      </c>
      <c r="AC47" s="29" t="s">
        <v>4</v>
      </c>
    </row>
    <row r="48" spans="1:29" ht="27.6" x14ac:dyDescent="0.3">
      <c r="A48" s="36"/>
      <c r="B48" s="52"/>
      <c r="C48" s="25"/>
      <c r="D48" s="25"/>
      <c r="E48" s="27"/>
      <c r="F48" s="31"/>
      <c r="G48" s="31"/>
      <c r="H48" s="31"/>
      <c r="I48" s="8" t="s">
        <v>38</v>
      </c>
      <c r="J48" s="3">
        <f t="shared" si="2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</row>
    <row r="49" spans="1:29" ht="27.6" x14ac:dyDescent="0.3">
      <c r="A49" s="36"/>
      <c r="B49" s="52"/>
      <c r="C49" s="25"/>
      <c r="D49" s="25"/>
      <c r="E49" s="27"/>
      <c r="F49" s="31"/>
      <c r="G49" s="31"/>
      <c r="H49" s="31"/>
      <c r="I49" s="8" t="s">
        <v>14</v>
      </c>
      <c r="J49" s="3">
        <f t="shared" si="2"/>
        <v>80684833.810000002</v>
      </c>
      <c r="K49" s="3">
        <v>57190777.329999998</v>
      </c>
      <c r="L49" s="3">
        <v>23494056.48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</row>
    <row r="50" spans="1:29" ht="27.6" x14ac:dyDescent="0.3">
      <c r="A50" s="36"/>
      <c r="B50" s="53"/>
      <c r="C50" s="26"/>
      <c r="D50" s="26"/>
      <c r="E50" s="28"/>
      <c r="F50" s="32"/>
      <c r="G50" s="32"/>
      <c r="H50" s="32"/>
      <c r="I50" s="8" t="s">
        <v>15</v>
      </c>
      <c r="J50" s="3">
        <f t="shared" si="2"/>
        <v>4246570.25</v>
      </c>
      <c r="K50" s="3">
        <v>3010040.93</v>
      </c>
      <c r="L50" s="3">
        <v>1236529.32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</row>
    <row r="51" spans="1:29" x14ac:dyDescent="0.3">
      <c r="A51" s="24" t="s">
        <v>57</v>
      </c>
      <c r="B51" s="29" t="s">
        <v>58</v>
      </c>
      <c r="C51" s="24">
        <v>2020</v>
      </c>
      <c r="D51" s="24">
        <v>2025</v>
      </c>
      <c r="E51" s="29" t="s">
        <v>24</v>
      </c>
      <c r="F51" s="30" t="s">
        <v>30</v>
      </c>
      <c r="G51" s="30" t="s">
        <v>31</v>
      </c>
      <c r="H51" s="30" t="s">
        <v>4</v>
      </c>
      <c r="I51" s="8" t="s">
        <v>3</v>
      </c>
      <c r="J51" s="3">
        <f t="shared" si="2"/>
        <v>2335970</v>
      </c>
      <c r="K51" s="3">
        <f>K52+K53+K54</f>
        <v>0</v>
      </c>
      <c r="L51" s="3">
        <f t="shared" ref="L51:R51" si="37">L52+L53+L54</f>
        <v>0</v>
      </c>
      <c r="M51" s="3">
        <f t="shared" si="37"/>
        <v>2335970</v>
      </c>
      <c r="N51" s="3">
        <f t="shared" si="37"/>
        <v>0</v>
      </c>
      <c r="O51" s="3">
        <f t="shared" si="37"/>
        <v>0</v>
      </c>
      <c r="P51" s="3">
        <f t="shared" ref="P51:Q51" si="38">P52+P53+P54</f>
        <v>0</v>
      </c>
      <c r="Q51" s="3">
        <f t="shared" si="38"/>
        <v>0</v>
      </c>
      <c r="R51" s="3">
        <f t="shared" si="37"/>
        <v>0</v>
      </c>
      <c r="S51" s="29" t="s">
        <v>59</v>
      </c>
      <c r="T51" s="29" t="s">
        <v>42</v>
      </c>
      <c r="U51" s="29">
        <v>2.1</v>
      </c>
      <c r="V51" s="24">
        <v>0</v>
      </c>
      <c r="W51" s="24">
        <v>0</v>
      </c>
      <c r="X51" s="24">
        <v>0</v>
      </c>
      <c r="Y51" s="24">
        <v>2.1</v>
      </c>
      <c r="Z51" s="24">
        <v>0</v>
      </c>
      <c r="AA51" s="24">
        <v>0</v>
      </c>
      <c r="AB51" s="24">
        <v>0</v>
      </c>
      <c r="AC51" s="24">
        <v>0</v>
      </c>
    </row>
    <row r="52" spans="1:29" ht="27.6" x14ac:dyDescent="0.3">
      <c r="A52" s="25"/>
      <c r="B52" s="27"/>
      <c r="C52" s="25"/>
      <c r="D52" s="25"/>
      <c r="E52" s="27"/>
      <c r="F52" s="31"/>
      <c r="G52" s="31"/>
      <c r="H52" s="31"/>
      <c r="I52" s="8" t="s">
        <v>38</v>
      </c>
      <c r="J52" s="3">
        <f t="shared" si="2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27"/>
      <c r="T52" s="27"/>
      <c r="U52" s="27"/>
      <c r="V52" s="25"/>
      <c r="W52" s="25"/>
      <c r="X52" s="25"/>
      <c r="Y52" s="25"/>
      <c r="Z52" s="25"/>
      <c r="AA52" s="25"/>
      <c r="AB52" s="25"/>
      <c r="AC52" s="25"/>
    </row>
    <row r="53" spans="1:29" ht="27.6" x14ac:dyDescent="0.3">
      <c r="A53" s="25"/>
      <c r="B53" s="27"/>
      <c r="C53" s="25"/>
      <c r="D53" s="25"/>
      <c r="E53" s="27"/>
      <c r="F53" s="31"/>
      <c r="G53" s="31"/>
      <c r="H53" s="31"/>
      <c r="I53" s="8" t="s">
        <v>14</v>
      </c>
      <c r="J53" s="3">
        <f t="shared" si="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27"/>
      <c r="T53" s="27"/>
      <c r="U53" s="27"/>
      <c r="V53" s="25"/>
      <c r="W53" s="25"/>
      <c r="X53" s="25"/>
      <c r="Y53" s="25"/>
      <c r="Z53" s="25"/>
      <c r="AA53" s="25"/>
      <c r="AB53" s="25"/>
      <c r="AC53" s="25"/>
    </row>
    <row r="54" spans="1:29" ht="31.2" customHeight="1" x14ac:dyDescent="0.3">
      <c r="A54" s="26"/>
      <c r="B54" s="28"/>
      <c r="C54" s="26"/>
      <c r="D54" s="26"/>
      <c r="E54" s="28"/>
      <c r="F54" s="32"/>
      <c r="G54" s="32"/>
      <c r="H54" s="32"/>
      <c r="I54" s="8" t="s">
        <v>15</v>
      </c>
      <c r="J54" s="3">
        <f t="shared" si="2"/>
        <v>2335970</v>
      </c>
      <c r="K54" s="3">
        <v>0</v>
      </c>
      <c r="L54" s="3">
        <v>0</v>
      </c>
      <c r="M54" s="3">
        <v>2335970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8"/>
      <c r="T54" s="28"/>
      <c r="U54" s="28"/>
      <c r="V54" s="26"/>
      <c r="W54" s="26"/>
      <c r="X54" s="26"/>
      <c r="Y54" s="26"/>
      <c r="Z54" s="26"/>
      <c r="AA54" s="26"/>
      <c r="AB54" s="26"/>
      <c r="AC54" s="26"/>
    </row>
    <row r="55" spans="1:29" x14ac:dyDescent="0.3">
      <c r="A55" s="45" t="s">
        <v>7</v>
      </c>
      <c r="B55" s="46"/>
      <c r="C55" s="24">
        <v>2020</v>
      </c>
      <c r="D55" s="24">
        <v>2025</v>
      </c>
      <c r="E55" s="24" t="s">
        <v>4</v>
      </c>
      <c r="F55" s="24" t="s">
        <v>4</v>
      </c>
      <c r="G55" s="24" t="s">
        <v>4</v>
      </c>
      <c r="H55" s="24" t="s">
        <v>4</v>
      </c>
      <c r="I55" s="7" t="s">
        <v>3</v>
      </c>
      <c r="J55" s="3">
        <f t="shared" si="2"/>
        <v>306265498.12</v>
      </c>
      <c r="K55" s="3">
        <f t="shared" ref="K55:R55" si="39">K19</f>
        <v>97720556.24000001</v>
      </c>
      <c r="L55" s="3">
        <f t="shared" si="39"/>
        <v>75236806.370000005</v>
      </c>
      <c r="M55" s="3">
        <f t="shared" si="39"/>
        <v>35891738.390000001</v>
      </c>
      <c r="N55" s="3">
        <f t="shared" si="39"/>
        <v>81726906.399999991</v>
      </c>
      <c r="O55" s="3">
        <f t="shared" si="39"/>
        <v>7844745.3600000003</v>
      </c>
      <c r="P55" s="3">
        <f t="shared" ref="P55:Q55" si="40">P19</f>
        <v>7844745.3600000003</v>
      </c>
      <c r="Q55" s="3">
        <f t="shared" si="40"/>
        <v>0</v>
      </c>
      <c r="R55" s="3">
        <f t="shared" si="39"/>
        <v>0</v>
      </c>
      <c r="S55" s="24" t="s">
        <v>4</v>
      </c>
      <c r="T55" s="24" t="s">
        <v>4</v>
      </c>
      <c r="U55" s="24" t="s">
        <v>4</v>
      </c>
      <c r="V55" s="24" t="s">
        <v>4</v>
      </c>
      <c r="W55" s="24" t="s">
        <v>4</v>
      </c>
      <c r="X55" s="24" t="s">
        <v>4</v>
      </c>
      <c r="Y55" s="24" t="s">
        <v>4</v>
      </c>
      <c r="Z55" s="24" t="s">
        <v>4</v>
      </c>
      <c r="AA55" s="24" t="s">
        <v>4</v>
      </c>
      <c r="AB55" s="24" t="s">
        <v>4</v>
      </c>
      <c r="AC55" s="24" t="s">
        <v>4</v>
      </c>
    </row>
    <row r="56" spans="1:29" ht="27.6" x14ac:dyDescent="0.3">
      <c r="A56" s="47"/>
      <c r="B56" s="48"/>
      <c r="C56" s="25"/>
      <c r="D56" s="25"/>
      <c r="E56" s="25"/>
      <c r="F56" s="25"/>
      <c r="G56" s="25"/>
      <c r="H56" s="25"/>
      <c r="I56" s="8" t="s">
        <v>38</v>
      </c>
      <c r="J56" s="3">
        <f t="shared" si="2"/>
        <v>0</v>
      </c>
      <c r="K56" s="3">
        <f>K20</f>
        <v>0</v>
      </c>
      <c r="L56" s="3">
        <f t="shared" ref="L56:R56" si="41">L20</f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ref="P56:Q56" si="42">P20</f>
        <v>0</v>
      </c>
      <c r="Q56" s="3">
        <f t="shared" si="42"/>
        <v>0</v>
      </c>
      <c r="R56" s="3">
        <f t="shared" si="41"/>
        <v>0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ht="28.2" x14ac:dyDescent="0.3">
      <c r="A57" s="47"/>
      <c r="B57" s="48"/>
      <c r="C57" s="25"/>
      <c r="D57" s="25"/>
      <c r="E57" s="25"/>
      <c r="F57" s="25"/>
      <c r="G57" s="25"/>
      <c r="H57" s="25"/>
      <c r="I57" s="9" t="s">
        <v>14</v>
      </c>
      <c r="J57" s="3">
        <f t="shared" si="2"/>
        <v>234233009.14999998</v>
      </c>
      <c r="K57" s="3">
        <f>K21</f>
        <v>84699850.560000002</v>
      </c>
      <c r="L57" s="3">
        <f t="shared" ref="L57:R57" si="43">L21</f>
        <v>60584867.400000006</v>
      </c>
      <c r="M57" s="3">
        <f t="shared" si="43"/>
        <v>17475857.699999999</v>
      </c>
      <c r="N57" s="3">
        <f t="shared" si="43"/>
        <v>71472433.489999995</v>
      </c>
      <c r="O57" s="3">
        <f t="shared" si="43"/>
        <v>0</v>
      </c>
      <c r="P57" s="3">
        <f t="shared" ref="P57:Q57" si="44">P21</f>
        <v>0</v>
      </c>
      <c r="Q57" s="3">
        <f t="shared" si="44"/>
        <v>0</v>
      </c>
      <c r="R57" s="3">
        <f t="shared" si="43"/>
        <v>0</v>
      </c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ht="27.6" x14ac:dyDescent="0.3">
      <c r="A58" s="49"/>
      <c r="B58" s="50"/>
      <c r="C58" s="26"/>
      <c r="D58" s="26"/>
      <c r="E58" s="26"/>
      <c r="F58" s="26"/>
      <c r="G58" s="26"/>
      <c r="H58" s="26"/>
      <c r="I58" s="8" t="s">
        <v>15</v>
      </c>
      <c r="J58" s="3">
        <f t="shared" si="2"/>
        <v>72032488.969999999</v>
      </c>
      <c r="K58" s="3">
        <f>K22</f>
        <v>13020705.68</v>
      </c>
      <c r="L58" s="3">
        <f t="shared" ref="L58:R58" si="45">L22</f>
        <v>14651938.970000001</v>
      </c>
      <c r="M58" s="3">
        <f t="shared" si="45"/>
        <v>18415880.689999998</v>
      </c>
      <c r="N58" s="3">
        <f t="shared" si="45"/>
        <v>10254472.91</v>
      </c>
      <c r="O58" s="3">
        <f t="shared" si="45"/>
        <v>7844745.3600000003</v>
      </c>
      <c r="P58" s="3">
        <f t="shared" ref="P58:Q58" si="46">P22</f>
        <v>7844745.3600000003</v>
      </c>
      <c r="Q58" s="3">
        <f t="shared" si="46"/>
        <v>0</v>
      </c>
      <c r="R58" s="3">
        <f t="shared" si="45"/>
        <v>0</v>
      </c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</row>
    <row r="59" spans="1:29" x14ac:dyDescent="0.3">
      <c r="A59" s="4" t="s">
        <v>69</v>
      </c>
    </row>
    <row r="61" spans="1:29" x14ac:dyDescent="0.3">
      <c r="M61" s="11"/>
    </row>
    <row r="66" spans="14:14" x14ac:dyDescent="0.3">
      <c r="N66" s="11"/>
    </row>
    <row r="67" spans="14:14" x14ac:dyDescent="0.3">
      <c r="N67" s="11"/>
    </row>
  </sheetData>
  <mergeCells count="165">
    <mergeCell ref="AA35:AA38"/>
    <mergeCell ref="AA47:AA50"/>
    <mergeCell ref="AA51:AA54"/>
    <mergeCell ref="AA55:AA58"/>
    <mergeCell ref="AB19:AB22"/>
    <mergeCell ref="AB23:AB26"/>
    <mergeCell ref="AB35:AB38"/>
    <mergeCell ref="AB47:AB50"/>
    <mergeCell ref="AB51:AB54"/>
    <mergeCell ref="AB55:AB58"/>
    <mergeCell ref="T51:T54"/>
    <mergeCell ref="U51:U54"/>
    <mergeCell ref="V51:V54"/>
    <mergeCell ref="W51:W54"/>
    <mergeCell ref="X51:X54"/>
    <mergeCell ref="Y51:Y54"/>
    <mergeCell ref="Z51:Z54"/>
    <mergeCell ref="AC51:AC54"/>
    <mergeCell ref="A51:A54"/>
    <mergeCell ref="B51:B54"/>
    <mergeCell ref="C51:C54"/>
    <mergeCell ref="D51:D54"/>
    <mergeCell ref="E51:E54"/>
    <mergeCell ref="F51:F54"/>
    <mergeCell ref="G51:G54"/>
    <mergeCell ref="H51:H54"/>
    <mergeCell ref="S51:S54"/>
    <mergeCell ref="V47:V50"/>
    <mergeCell ref="U47:U50"/>
    <mergeCell ref="T47:T50"/>
    <mergeCell ref="S47:S50"/>
    <mergeCell ref="AC47:AC50"/>
    <mergeCell ref="Z47:Z50"/>
    <mergeCell ref="Y47:Y50"/>
    <mergeCell ref="X47:X50"/>
    <mergeCell ref="W47:W50"/>
    <mergeCell ref="A47:A50"/>
    <mergeCell ref="B47:B50"/>
    <mergeCell ref="H47:H50"/>
    <mergeCell ref="G47:G50"/>
    <mergeCell ref="F47:F50"/>
    <mergeCell ref="E47:E50"/>
    <mergeCell ref="D47:D50"/>
    <mergeCell ref="C47:C50"/>
    <mergeCell ref="D35:D38"/>
    <mergeCell ref="H35:H38"/>
    <mergeCell ref="E35:E38"/>
    <mergeCell ref="H39:H42"/>
    <mergeCell ref="H43:H46"/>
    <mergeCell ref="H55:H58"/>
    <mergeCell ref="A17:AC17"/>
    <mergeCell ref="A18:AC18"/>
    <mergeCell ref="A19:A22"/>
    <mergeCell ref="B19:B22"/>
    <mergeCell ref="C19:C22"/>
    <mergeCell ref="A35:A38"/>
    <mergeCell ref="B35:B38"/>
    <mergeCell ref="C35:C38"/>
    <mergeCell ref="E55:E58"/>
    <mergeCell ref="F55:F58"/>
    <mergeCell ref="G55:G58"/>
    <mergeCell ref="AC55:AC58"/>
    <mergeCell ref="A55:B58"/>
    <mergeCell ref="C55:C58"/>
    <mergeCell ref="D55:D58"/>
    <mergeCell ref="X55:X58"/>
    <mergeCell ref="Y55:Y58"/>
    <mergeCell ref="Z55:Z58"/>
    <mergeCell ref="S55:S58"/>
    <mergeCell ref="T55:T58"/>
    <mergeCell ref="U55:U58"/>
    <mergeCell ref="V55:V58"/>
    <mergeCell ref="W55:W58"/>
    <mergeCell ref="AC19:AC22"/>
    <mergeCell ref="D19:D22"/>
    <mergeCell ref="S19:S22"/>
    <mergeCell ref="E19:E22"/>
    <mergeCell ref="F19:F22"/>
    <mergeCell ref="G19:G22"/>
    <mergeCell ref="U19:U22"/>
    <mergeCell ref="V19:V22"/>
    <mergeCell ref="W19:W22"/>
    <mergeCell ref="H19:H22"/>
    <mergeCell ref="T19:T22"/>
    <mergeCell ref="X19:X22"/>
    <mergeCell ref="Y19:Y22"/>
    <mergeCell ref="Z19:Z22"/>
    <mergeCell ref="AA19:AA22"/>
    <mergeCell ref="A9:AC9"/>
    <mergeCell ref="J14:J15"/>
    <mergeCell ref="I14:I15"/>
    <mergeCell ref="U14:U15"/>
    <mergeCell ref="U13:AC13"/>
    <mergeCell ref="T13:T15"/>
    <mergeCell ref="S13:S15"/>
    <mergeCell ref="E12:E15"/>
    <mergeCell ref="K14:R14"/>
    <mergeCell ref="F12:R13"/>
    <mergeCell ref="F14:H14"/>
    <mergeCell ref="V35:V38"/>
    <mergeCell ref="F23:F26"/>
    <mergeCell ref="G23:G26"/>
    <mergeCell ref="F35:F38"/>
    <mergeCell ref="G35:G38"/>
    <mergeCell ref="H23:H26"/>
    <mergeCell ref="Z35:Z38"/>
    <mergeCell ref="AC35:AC38"/>
    <mergeCell ref="S35:S38"/>
    <mergeCell ref="T35:T38"/>
    <mergeCell ref="U35:U38"/>
    <mergeCell ref="W35:W38"/>
    <mergeCell ref="X35:X38"/>
    <mergeCell ref="Y35:Y38"/>
    <mergeCell ref="AC23:AC26"/>
    <mergeCell ref="Y23:Y26"/>
    <mergeCell ref="Z23:Z26"/>
    <mergeCell ref="S23:S26"/>
    <mergeCell ref="W23:W26"/>
    <mergeCell ref="T23:T26"/>
    <mergeCell ref="X23:X26"/>
    <mergeCell ref="U23:U26"/>
    <mergeCell ref="V23:V26"/>
    <mergeCell ref="AA23:AA26"/>
    <mergeCell ref="A27:A30"/>
    <mergeCell ref="B27:B30"/>
    <mergeCell ref="C27:C30"/>
    <mergeCell ref="D27:D30"/>
    <mergeCell ref="E27:E30"/>
    <mergeCell ref="F27:F30"/>
    <mergeCell ref="G27:G30"/>
    <mergeCell ref="H27:H30"/>
    <mergeCell ref="V1:AD1"/>
    <mergeCell ref="V2:AD2"/>
    <mergeCell ref="V3:AD3"/>
    <mergeCell ref="V4:AD4"/>
    <mergeCell ref="V5:AC8"/>
    <mergeCell ref="A10:AC10"/>
    <mergeCell ref="S12:AC12"/>
    <mergeCell ref="A23:A26"/>
    <mergeCell ref="B23:B26"/>
    <mergeCell ref="C23:C26"/>
    <mergeCell ref="D23:D26"/>
    <mergeCell ref="E23:E26"/>
    <mergeCell ref="C12:D14"/>
    <mergeCell ref="B12:B15"/>
    <mergeCell ref="A12:A15"/>
    <mergeCell ref="V14:AC14"/>
    <mergeCell ref="A31:A34"/>
    <mergeCell ref="A43:A46"/>
    <mergeCell ref="B43:B46"/>
    <mergeCell ref="A39:A42"/>
    <mergeCell ref="B39:B42"/>
    <mergeCell ref="E43:E46"/>
    <mergeCell ref="E39:E42"/>
    <mergeCell ref="F39:F42"/>
    <mergeCell ref="G39:G42"/>
    <mergeCell ref="F43:F46"/>
    <mergeCell ref="G43:G46"/>
    <mergeCell ref="D43:D46"/>
    <mergeCell ref="C43:C46"/>
    <mergeCell ref="C39:C42"/>
    <mergeCell ref="D39:D42"/>
    <mergeCell ref="E31:E34"/>
    <mergeCell ref="B31:B34"/>
    <mergeCell ref="C31:C34"/>
  </mergeCells>
  <pageMargins left="0.59055118110236227" right="0.59055118110236227" top="1.1811023622047245" bottom="0.59055118110236227" header="0.31496062992125984" footer="0.31496062992125984"/>
  <pageSetup paperSize="9" scale="34" fitToHeight="111" orientation="landscape" r:id="rId1"/>
  <headerFooter differentFirst="1">
    <oddHeader>&amp;C&amp;P</oddHead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2024-03-28T08:21:40Z</dcterms:modified>
</cp:coreProperties>
</file>