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492" yWindow="276" windowWidth="17808" windowHeight="123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Лист1!$9:$13</definedName>
    <definedName name="_xlnm.Print_Area" localSheetId="0">Лист1!$A$1:$AC$57</definedName>
  </definedNames>
  <calcPr calcId="162913"/>
</workbook>
</file>

<file path=xl/calcChain.xml><?xml version="1.0" encoding="utf-8"?>
<calcChain xmlns="http://schemas.openxmlformats.org/spreadsheetml/2006/main">
  <c r="O18" i="1" l="1"/>
  <c r="O19" i="1"/>
  <c r="J35" i="1"/>
  <c r="J34" i="1"/>
  <c r="J33" i="1"/>
  <c r="R32" i="1"/>
  <c r="Q32" i="1"/>
  <c r="P32" i="1"/>
  <c r="O32" i="1"/>
  <c r="N32" i="1"/>
  <c r="M32" i="1"/>
  <c r="L32" i="1"/>
  <c r="K32" i="1"/>
  <c r="J32" i="1" l="1"/>
  <c r="P19" i="1"/>
  <c r="Q19" i="1"/>
  <c r="U28" i="1" l="1"/>
  <c r="U16" i="1"/>
  <c r="Q50" i="1"/>
  <c r="Q49" i="1"/>
  <c r="Q48" i="1"/>
  <c r="Q47" i="1"/>
  <c r="P50" i="1"/>
  <c r="P49" i="1"/>
  <c r="P48" i="1"/>
  <c r="P47" i="1"/>
  <c r="Q41" i="1"/>
  <c r="Q40" i="1"/>
  <c r="Q39" i="1"/>
  <c r="Q38" i="1"/>
  <c r="P41" i="1"/>
  <c r="P40" i="1"/>
  <c r="P39" i="1"/>
  <c r="P38" i="1"/>
  <c r="Q28" i="1"/>
  <c r="Q24" i="1"/>
  <c r="Q20" i="1"/>
  <c r="Q18" i="1"/>
  <c r="Q17" i="1"/>
  <c r="P28" i="1"/>
  <c r="P24" i="1"/>
  <c r="P20" i="1"/>
  <c r="P18" i="1"/>
  <c r="P17" i="1"/>
  <c r="Q37" i="1" l="1"/>
  <c r="P56" i="1"/>
  <c r="P46" i="1"/>
  <c r="Q46" i="1"/>
  <c r="Q16" i="1"/>
  <c r="P37" i="1"/>
  <c r="P16" i="1"/>
  <c r="P57" i="1"/>
  <c r="Q56" i="1"/>
  <c r="Q57" i="1"/>
  <c r="Q55" i="1"/>
  <c r="P55" i="1"/>
  <c r="M18" i="1"/>
  <c r="P54" i="1" l="1"/>
  <c r="Q54" i="1"/>
  <c r="L17" i="1"/>
  <c r="M19" i="1" l="1"/>
  <c r="J29" i="1" l="1"/>
  <c r="J30" i="1"/>
  <c r="J31" i="1"/>
  <c r="L28" i="1"/>
  <c r="M28" i="1"/>
  <c r="N28" i="1"/>
  <c r="O28" i="1"/>
  <c r="R28" i="1"/>
  <c r="K28" i="1"/>
  <c r="K17" i="1"/>
  <c r="J28" i="1" l="1"/>
  <c r="M17" i="1"/>
  <c r="N17" i="1"/>
  <c r="O17" i="1"/>
  <c r="O16" i="1" s="1"/>
  <c r="R17" i="1"/>
  <c r="L18" i="1"/>
  <c r="N18" i="1"/>
  <c r="R18" i="1"/>
  <c r="K18" i="1"/>
  <c r="L19" i="1"/>
  <c r="N19" i="1"/>
  <c r="R19" i="1"/>
  <c r="K19" i="1"/>
  <c r="L16" i="1" l="1"/>
  <c r="L50" i="1"/>
  <c r="M50" i="1"/>
  <c r="N50" i="1"/>
  <c r="O50" i="1"/>
  <c r="R50" i="1"/>
  <c r="K50" i="1"/>
  <c r="L47" i="1"/>
  <c r="M47" i="1"/>
  <c r="N47" i="1"/>
  <c r="O47" i="1"/>
  <c r="R47" i="1"/>
  <c r="L48" i="1"/>
  <c r="M48" i="1"/>
  <c r="N48" i="1"/>
  <c r="O48" i="1"/>
  <c r="R48" i="1"/>
  <c r="L49" i="1"/>
  <c r="M49" i="1"/>
  <c r="N49" i="1"/>
  <c r="O49" i="1"/>
  <c r="R49" i="1"/>
  <c r="K49" i="1"/>
  <c r="K48" i="1"/>
  <c r="K47" i="1"/>
  <c r="J51" i="1"/>
  <c r="J52" i="1"/>
  <c r="J53" i="1"/>
  <c r="R46" i="1" l="1"/>
  <c r="L46" i="1"/>
  <c r="N46" i="1"/>
  <c r="M46" i="1"/>
  <c r="K46" i="1"/>
  <c r="J47" i="1"/>
  <c r="J50" i="1"/>
  <c r="J49" i="1"/>
  <c r="J48" i="1"/>
  <c r="O46" i="1"/>
  <c r="J25" i="1"/>
  <c r="J26" i="1"/>
  <c r="J27" i="1"/>
  <c r="L24" i="1"/>
  <c r="M24" i="1"/>
  <c r="N24" i="1"/>
  <c r="O24" i="1"/>
  <c r="R24" i="1"/>
  <c r="K24" i="1"/>
  <c r="J46" i="1" l="1"/>
  <c r="J24" i="1"/>
  <c r="L40" i="1" l="1"/>
  <c r="L57" i="1" s="1"/>
  <c r="M40" i="1"/>
  <c r="M57" i="1" s="1"/>
  <c r="N40" i="1"/>
  <c r="N57" i="1" s="1"/>
  <c r="O40" i="1"/>
  <c r="O57" i="1" s="1"/>
  <c r="R40" i="1"/>
  <c r="R57" i="1" s="1"/>
  <c r="L38" i="1"/>
  <c r="L55" i="1" s="1"/>
  <c r="M38" i="1"/>
  <c r="M55" i="1" s="1"/>
  <c r="N38" i="1"/>
  <c r="N55" i="1" s="1"/>
  <c r="O38" i="1"/>
  <c r="O55" i="1" s="1"/>
  <c r="R38" i="1"/>
  <c r="R55" i="1" s="1"/>
  <c r="K38" i="1"/>
  <c r="K55" i="1" s="1"/>
  <c r="L39" i="1"/>
  <c r="L56" i="1" s="1"/>
  <c r="M39" i="1"/>
  <c r="M56" i="1" s="1"/>
  <c r="N39" i="1"/>
  <c r="N56" i="1" s="1"/>
  <c r="O39" i="1"/>
  <c r="O56" i="1" s="1"/>
  <c r="R39" i="1"/>
  <c r="R56" i="1" s="1"/>
  <c r="K39" i="1"/>
  <c r="K56" i="1" s="1"/>
  <c r="K40" i="1"/>
  <c r="K57" i="1" s="1"/>
  <c r="L54" i="1" l="1"/>
  <c r="M54" i="1"/>
  <c r="L41" i="1"/>
  <c r="M41" i="1"/>
  <c r="R41" i="1"/>
  <c r="R37" i="1" s="1"/>
  <c r="L37" i="1" l="1"/>
  <c r="L20" i="1" s="1"/>
  <c r="M37" i="1"/>
  <c r="M20" i="1" s="1"/>
  <c r="M16" i="1"/>
  <c r="O41" i="1"/>
  <c r="O37" i="1" s="1"/>
  <c r="N41" i="1"/>
  <c r="N37" i="1" s="1"/>
  <c r="R20" i="1" l="1"/>
  <c r="R16" i="1"/>
  <c r="R54" i="1" l="1"/>
  <c r="N20" i="1" l="1"/>
  <c r="O20" i="1"/>
  <c r="O54" i="1" l="1"/>
  <c r="N54" i="1"/>
  <c r="N16" i="1"/>
  <c r="E32" i="2"/>
  <c r="G20" i="2"/>
  <c r="H20" i="2"/>
  <c r="I20" i="2"/>
  <c r="J20" i="2"/>
  <c r="F20" i="2"/>
  <c r="J42" i="1"/>
  <c r="J43" i="1"/>
  <c r="K41" i="1"/>
  <c r="J44" i="1"/>
  <c r="J40" i="1" l="1"/>
  <c r="J41" i="1"/>
  <c r="J39" i="1" l="1"/>
  <c r="K37" i="1" l="1"/>
  <c r="J38" i="1"/>
  <c r="J37" i="1" l="1"/>
  <c r="J23" i="1" l="1"/>
  <c r="J22" i="1" l="1"/>
  <c r="J19" i="1"/>
  <c r="J57" i="1"/>
  <c r="K20" i="1" l="1"/>
  <c r="J20" i="1" s="1"/>
  <c r="J21" i="1"/>
  <c r="J18" i="1"/>
  <c r="J56" i="1"/>
  <c r="K16" i="1" l="1"/>
  <c r="J16" i="1" s="1"/>
  <c r="J17" i="1"/>
  <c r="K54" i="1" l="1"/>
  <c r="J54" i="1" s="1"/>
  <c r="J55" i="1"/>
</calcChain>
</file>

<file path=xl/sharedStrings.xml><?xml version="1.0" encoding="utf-8"?>
<sst xmlns="http://schemas.openxmlformats.org/spreadsheetml/2006/main" count="233" uniqueCount="72">
  <si>
    <t>№ п/п</t>
  </si>
  <si>
    <t>с (год)</t>
  </si>
  <si>
    <t>по (год)</t>
  </si>
  <si>
    <t>всего, в т.ч.:</t>
  </si>
  <si>
    <t>х</t>
  </si>
  <si>
    <t>в том числе по годам реализации ПП</t>
  </si>
  <si>
    <t xml:space="preserve">в том числе по годам реализации ПП </t>
  </si>
  <si>
    <t>Итого по ПП</t>
  </si>
  <si>
    <t>Целевые индикаторы реализации мероприятия (группы мероприятий) ПП</t>
  </si>
  <si>
    <t>стало</t>
  </si>
  <si>
    <t>было</t>
  </si>
  <si>
    <t>областной бюджет</t>
  </si>
  <si>
    <t>городской бюджет</t>
  </si>
  <si>
    <t>1.1.</t>
  </si>
  <si>
    <t>Федеральный бюджет</t>
  </si>
  <si>
    <t xml:space="preserve">Главный распорядитель бюджетных средств </t>
  </si>
  <si>
    <t>2020 год</t>
  </si>
  <si>
    <t>Значение</t>
  </si>
  <si>
    <t>Всего</t>
  </si>
  <si>
    <t>Единица измерения</t>
  </si>
  <si>
    <t>Наименование</t>
  </si>
  <si>
    <t>Источники финансирования</t>
  </si>
  <si>
    <t>Срок  реализации мероприятия ПП</t>
  </si>
  <si>
    <t>Наименование мероприятия ПП</t>
  </si>
  <si>
    <t>Коды классификации расходов</t>
  </si>
  <si>
    <t>Раздел</t>
  </si>
  <si>
    <t>Подраздел</t>
  </si>
  <si>
    <t>Комитет по культуре и искуству</t>
  </si>
  <si>
    <t>08</t>
  </si>
  <si>
    <t>01</t>
  </si>
  <si>
    <t>Таблица 7.2.4</t>
  </si>
  <si>
    <t>МЕРОПРИЯТИЯ  ПОДПРОГРАММЫ 2 МУНИЦИПАЛЬНОЙ ПРОГРАММЫ</t>
  </si>
  <si>
    <t>2021 год</t>
  </si>
  <si>
    <t>2022 год</t>
  </si>
  <si>
    <t>2023 год</t>
  </si>
  <si>
    <t>2024 год</t>
  </si>
  <si>
    <t>2025 год</t>
  </si>
  <si>
    <t>Код основного мероприятия целевой статьи расходов</t>
  </si>
  <si>
    <t>Объем финансирования мероприятий ПП (рублей)</t>
  </si>
  <si>
    <t>2.</t>
  </si>
  <si>
    <t>Основное мероприятие 2 ПП - Проведение массовых мероприятий</t>
  </si>
  <si>
    <t>2.1.</t>
  </si>
  <si>
    <t>Цель муниципальной подпрограммы - Эстетическое воспитание и образование детей, подростков и молодежи средствами театрального искусства и организация качественного досуга жителей города</t>
  </si>
  <si>
    <t>Задача 1 муниципальной подпрограммы - Сохранение, развитие и пропаганда традиций мирового театра кукол</t>
  </si>
  <si>
    <t>Задача 2 муниципальной подпрограммы - Организация и проведение массовых мероприятий (праздников, фестивалей, конкурсов и др.)</t>
  </si>
  <si>
    <t>Приложение к Подпрограмме "Развитие культуры Калачинского городского поселения" муниципальной программы Калачинского городского поселения Калачинского района Омской области «Развитие экономического потенциала и реализация вопросов местного значения Калачинского городского поселения на 2020-2025 годы»</t>
  </si>
  <si>
    <t>Основное мероприятие 1 ПП - Обеспечение театрального и концертного обслуживания поселения</t>
  </si>
  <si>
    <t>мероприятие 1 ОМ 1 ПП - Реализация прочих мероприятий</t>
  </si>
  <si>
    <t>мероприятие 1 ОМ 2 ПП - Реализация прочих мероприятий</t>
  </si>
  <si>
    <t>чел.</t>
  </si>
  <si>
    <t>1.2.</t>
  </si>
  <si>
    <t>Задача 3 муниципальной подпрограммы - Реализация национального проекта "Культура" в Калачинском муниципальном районе</t>
  </si>
  <si>
    <t>3.</t>
  </si>
  <si>
    <t>3.1.</t>
  </si>
  <si>
    <t>Основное мероприятие 3 ПП -  Реализация регионального проекта "Цифровая культура", направленного на достижение целей федерального проекта "Цифровая культура"</t>
  </si>
  <si>
    <t>мероприятие 1 ОМ 3 ПП - создание виртуальных концертных залов</t>
  </si>
  <si>
    <t>А3</t>
  </si>
  <si>
    <t>1.3.</t>
  </si>
  <si>
    <t>мероприятие 3 ОМ 1 ПП - 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</t>
  </si>
  <si>
    <t>Количество посещений муниципального театра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</si>
  <si>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</si>
  <si>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ед.</t>
  </si>
  <si>
    <t>%</t>
  </si>
  <si>
    <t>Создание виртуального концертного зала на площадках организаций культуры, в том числе в домах культуры, библиотеках, музеях, для трансляции знаковых культурных мероприятий</t>
  </si>
  <si>
    <t xml:space="preserve"> </t>
  </si>
  <si>
    <t>мероприятие 2 ОМ 1 ПП - 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</si>
  <si>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Усовершенствованы профессиональные репертуарные театры, находящиеся в населенных пунктах с численностью населения до 300 тыс. человек, путем создания новых поставок и (или) улучшения материально-технического оснащения</t>
  </si>
  <si>
    <t>2026 год</t>
  </si>
  <si>
    <t>2027 год</t>
  </si>
  <si>
    <t>1.4.</t>
  </si>
  <si>
    <t>мероприятие 4 ОМ 1 ПП - Поддержка творческой деятельности и техническое оснащение детских и кукольных театров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</si>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</sst>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Fill="1"/>
    <xf numFmtId="4" fontId="4" fillId="0" borderId="0" xfId="0" applyNumberFormat="1" applyFont="1" applyFill="1"/>
    <xf numFmtId="4" fontId="4" fillId="2" borderId="0" xfId="0" applyNumberFormat="1" applyFont="1" applyFill="1"/>
    <xf numFmtId="0" fontId="3" fillId="0" borderId="0" xfId="0" applyFont="1" applyFill="1" applyAlignment="1">
      <alignment vertical="center"/>
    </xf>
    <xf numFmtId="4" fontId="3" fillId="0" borderId="0" xfId="0" applyNumberFormat="1" applyFont="1" applyFill="1" applyAlignment="1">
      <alignment vertical="center"/>
    </xf>
    <xf numFmtId="4" fontId="3" fillId="2" borderId="0" xfId="0" applyNumberFormat="1" applyFont="1" applyFill="1" applyAlignment="1">
      <alignment vertical="center"/>
    </xf>
    <xf numFmtId="0" fontId="3" fillId="0" borderId="0" xfId="0" applyFont="1" applyFill="1"/>
    <xf numFmtId="4" fontId="3" fillId="0" borderId="0" xfId="0" applyNumberFormat="1" applyFont="1" applyFill="1"/>
    <xf numFmtId="4" fontId="3" fillId="2" borderId="0" xfId="0" applyNumberFormat="1" applyFont="1" applyFill="1"/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3" fontId="3" fillId="0" borderId="1" xfId="0" applyNumberFormat="1" applyFont="1" applyFill="1" applyBorder="1" applyAlignment="1">
      <alignment horizontal="center"/>
    </xf>
    <xf numFmtId="3" fontId="3" fillId="2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/>
    </xf>
    <xf numFmtId="1" fontId="3" fillId="0" borderId="1" xfId="0" applyNumberFormat="1" applyFont="1" applyFill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59"/>
  <sheetViews>
    <sheetView tabSelected="1" view="pageBreakPreview" zoomScale="53" zoomScaleNormal="50" zoomScaleSheetLayoutView="53" workbookViewId="0">
      <selection activeCell="J17" sqref="J17"/>
    </sheetView>
  </sheetViews>
  <sheetFormatPr defaultColWidth="9.109375" defaultRowHeight="14.4" x14ac:dyDescent="0.3"/>
  <cols>
    <col min="1" max="1" width="8.44140625" style="3" customWidth="1"/>
    <col min="2" max="2" width="36.33203125" style="3" customWidth="1"/>
    <col min="3" max="4" width="9.109375" style="3"/>
    <col min="5" max="5" width="14.21875" style="3" customWidth="1"/>
    <col min="6" max="6" width="9.88671875" style="3" customWidth="1"/>
    <col min="7" max="8" width="12.5546875" style="3" customWidth="1"/>
    <col min="9" max="9" width="16.88671875" style="3" customWidth="1"/>
    <col min="10" max="10" width="15.88671875" style="4" customWidth="1"/>
    <col min="11" max="11" width="14.33203125" style="4" bestFit="1" customWidth="1"/>
    <col min="12" max="12" width="14.6640625" style="4" customWidth="1"/>
    <col min="13" max="13" width="16" style="5" customWidth="1"/>
    <col min="14" max="14" width="14.44140625" style="4" customWidth="1"/>
    <col min="15" max="17" width="15.109375" style="4" customWidth="1"/>
    <col min="18" max="18" width="14.6640625" style="4" customWidth="1"/>
    <col min="19" max="19" width="32" style="3" customWidth="1"/>
    <col min="20" max="20" width="10.77734375" style="3" customWidth="1"/>
    <col min="21" max="21" width="13.109375" style="3" customWidth="1"/>
    <col min="22" max="16384" width="9.109375" style="3"/>
  </cols>
  <sheetData>
    <row r="1" spans="1:29" x14ac:dyDescent="0.3">
      <c r="V1" s="24" t="s">
        <v>71</v>
      </c>
      <c r="W1" s="24"/>
      <c r="X1" s="24"/>
      <c r="Y1" s="24"/>
      <c r="Z1" s="24"/>
      <c r="AA1" s="24"/>
      <c r="AB1" s="24"/>
      <c r="AC1" s="24"/>
    </row>
    <row r="2" spans="1:29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7"/>
      <c r="K2" s="7"/>
      <c r="L2" s="7"/>
      <c r="M2" s="8"/>
      <c r="N2" s="7"/>
      <c r="O2" s="7"/>
      <c r="P2" s="7"/>
      <c r="Q2" s="7"/>
      <c r="R2" s="7"/>
      <c r="S2" s="6"/>
      <c r="T2" s="6"/>
      <c r="U2" s="6"/>
      <c r="V2" s="29" t="s">
        <v>45</v>
      </c>
      <c r="W2" s="29"/>
      <c r="X2" s="29"/>
      <c r="Y2" s="29"/>
      <c r="Z2" s="29"/>
      <c r="AA2" s="29"/>
      <c r="AB2" s="29"/>
      <c r="AC2" s="29"/>
    </row>
    <row r="3" spans="1:29" ht="31.5" customHeight="1" x14ac:dyDescent="0.3">
      <c r="A3" s="6"/>
      <c r="B3" s="6"/>
      <c r="C3" s="6"/>
      <c r="D3" s="6"/>
      <c r="E3" s="6"/>
      <c r="F3" s="6"/>
      <c r="G3" s="6"/>
      <c r="H3" s="6"/>
      <c r="I3" s="6"/>
      <c r="J3" s="7"/>
      <c r="K3" s="7"/>
      <c r="L3" s="7"/>
      <c r="M3" s="8"/>
      <c r="N3" s="7"/>
      <c r="O3" s="7"/>
      <c r="P3" s="7"/>
      <c r="Q3" s="7"/>
      <c r="R3" s="7"/>
      <c r="S3" s="6"/>
      <c r="T3" s="6"/>
      <c r="U3" s="6"/>
      <c r="V3" s="29"/>
      <c r="W3" s="29"/>
      <c r="X3" s="29"/>
      <c r="Y3" s="29"/>
      <c r="Z3" s="29"/>
      <c r="AA3" s="29"/>
      <c r="AB3" s="29"/>
      <c r="AC3" s="29"/>
    </row>
    <row r="4" spans="1:29" ht="31.5" customHeight="1" x14ac:dyDescent="0.3">
      <c r="A4" s="6"/>
      <c r="B4" s="6"/>
      <c r="C4" s="6"/>
      <c r="D4" s="6"/>
      <c r="E4" s="6"/>
      <c r="F4" s="6"/>
      <c r="G4" s="6"/>
      <c r="H4" s="6"/>
      <c r="I4" s="6"/>
      <c r="J4" s="7"/>
      <c r="K4" s="7"/>
      <c r="L4" s="7"/>
      <c r="M4" s="8"/>
      <c r="N4" s="7"/>
      <c r="O4" s="7"/>
      <c r="P4" s="7"/>
      <c r="Q4" s="7"/>
      <c r="R4" s="7"/>
      <c r="S4" s="6"/>
      <c r="T4" s="6"/>
      <c r="U4" s="6"/>
      <c r="V4" s="29"/>
      <c r="W4" s="29"/>
      <c r="X4" s="29"/>
      <c r="Y4" s="29"/>
      <c r="Z4" s="29"/>
      <c r="AA4" s="29"/>
      <c r="AB4" s="29"/>
      <c r="AC4" s="29"/>
    </row>
    <row r="5" spans="1:29" ht="31.5" customHeight="1" x14ac:dyDescent="0.3">
      <c r="A5" s="6"/>
      <c r="B5" s="6"/>
      <c r="C5" s="6"/>
      <c r="D5" s="6"/>
      <c r="E5" s="6"/>
      <c r="F5" s="6"/>
      <c r="G5" s="6"/>
      <c r="H5" s="6"/>
      <c r="I5" s="6"/>
      <c r="J5" s="7"/>
      <c r="K5" s="7"/>
      <c r="L5" s="7"/>
      <c r="M5" s="8"/>
      <c r="N5" s="7"/>
      <c r="O5" s="7"/>
      <c r="P5" s="7"/>
      <c r="Q5" s="7"/>
      <c r="R5" s="7"/>
      <c r="S5" s="6"/>
      <c r="T5" s="6"/>
      <c r="U5" s="6"/>
      <c r="V5" s="29"/>
      <c r="W5" s="29"/>
      <c r="X5" s="29"/>
      <c r="Y5" s="29"/>
      <c r="Z5" s="29"/>
      <c r="AA5" s="29"/>
      <c r="AB5" s="29"/>
      <c r="AC5" s="29"/>
    </row>
    <row r="6" spans="1:29" x14ac:dyDescent="0.3">
      <c r="A6" s="31" t="s">
        <v>30</v>
      </c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1"/>
      <c r="P6" s="31"/>
      <c r="Q6" s="31"/>
      <c r="R6" s="31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</row>
    <row r="7" spans="1:29" x14ac:dyDescent="0.3">
      <c r="A7" s="30" t="s">
        <v>31</v>
      </c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3">
      <c r="A8" s="9"/>
      <c r="B8" s="9"/>
      <c r="C8" s="9"/>
      <c r="D8" s="9"/>
      <c r="E8" s="9"/>
      <c r="F8" s="9"/>
      <c r="G8" s="9"/>
      <c r="H8" s="9"/>
      <c r="I8" s="9"/>
      <c r="J8" s="10"/>
      <c r="K8" s="10"/>
      <c r="L8" s="10"/>
      <c r="M8" s="11"/>
      <c r="N8" s="10"/>
      <c r="O8" s="10"/>
      <c r="P8" s="10"/>
      <c r="Q8" s="10"/>
      <c r="R8" s="10"/>
      <c r="S8" s="9"/>
      <c r="T8" s="9"/>
      <c r="U8" s="9"/>
      <c r="V8" s="9"/>
      <c r="W8" s="9"/>
      <c r="X8" s="9"/>
      <c r="Y8" s="9"/>
      <c r="Z8" s="9"/>
      <c r="AA8" s="9"/>
      <c r="AB8" s="9"/>
      <c r="AC8" s="9"/>
    </row>
    <row r="9" spans="1:29" ht="29.4" customHeight="1" x14ac:dyDescent="0.3">
      <c r="A9" s="25" t="s">
        <v>0</v>
      </c>
      <c r="B9" s="25" t="s">
        <v>23</v>
      </c>
      <c r="C9" s="26" t="s">
        <v>22</v>
      </c>
      <c r="D9" s="26"/>
      <c r="E9" s="26" t="s">
        <v>15</v>
      </c>
      <c r="F9" s="25" t="s">
        <v>38</v>
      </c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 t="s">
        <v>8</v>
      </c>
      <c r="T9" s="25"/>
      <c r="U9" s="25"/>
      <c r="V9" s="25"/>
      <c r="W9" s="25"/>
      <c r="X9" s="25"/>
      <c r="Y9" s="25"/>
      <c r="Z9" s="25"/>
      <c r="AA9" s="25"/>
      <c r="AB9" s="25"/>
      <c r="AC9" s="25"/>
    </row>
    <row r="10" spans="1:29" ht="42" customHeight="1" x14ac:dyDescent="0.3">
      <c r="A10" s="25"/>
      <c r="B10" s="25"/>
      <c r="C10" s="26"/>
      <c r="D10" s="26"/>
      <c r="E10" s="26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 t="s">
        <v>20</v>
      </c>
      <c r="T10" s="26" t="s">
        <v>19</v>
      </c>
      <c r="U10" s="25" t="s">
        <v>17</v>
      </c>
      <c r="V10" s="25"/>
      <c r="W10" s="25"/>
      <c r="X10" s="25"/>
      <c r="Y10" s="25"/>
      <c r="Z10" s="25"/>
      <c r="AA10" s="25"/>
      <c r="AB10" s="25"/>
      <c r="AC10" s="25"/>
    </row>
    <row r="11" spans="1:29" ht="61.2" customHeight="1" x14ac:dyDescent="0.3">
      <c r="A11" s="25"/>
      <c r="B11" s="25"/>
      <c r="C11" s="26"/>
      <c r="D11" s="26"/>
      <c r="E11" s="26"/>
      <c r="F11" s="26" t="s">
        <v>24</v>
      </c>
      <c r="G11" s="26"/>
      <c r="H11" s="26"/>
      <c r="I11" s="26" t="s">
        <v>21</v>
      </c>
      <c r="J11" s="28" t="s">
        <v>18</v>
      </c>
      <c r="K11" s="28" t="s">
        <v>5</v>
      </c>
      <c r="L11" s="28"/>
      <c r="M11" s="28"/>
      <c r="N11" s="28"/>
      <c r="O11" s="28"/>
      <c r="P11" s="28"/>
      <c r="Q11" s="28"/>
      <c r="R11" s="28"/>
      <c r="S11" s="25"/>
      <c r="T11" s="26"/>
      <c r="U11" s="25" t="s">
        <v>18</v>
      </c>
      <c r="V11" s="25" t="s">
        <v>6</v>
      </c>
      <c r="W11" s="25"/>
      <c r="X11" s="25"/>
      <c r="Y11" s="25"/>
      <c r="Z11" s="25"/>
      <c r="AA11" s="25"/>
      <c r="AB11" s="25"/>
      <c r="AC11" s="25"/>
    </row>
    <row r="12" spans="1:29" ht="88.95" customHeight="1" x14ac:dyDescent="0.3">
      <c r="A12" s="25"/>
      <c r="B12" s="25"/>
      <c r="C12" s="13" t="s">
        <v>1</v>
      </c>
      <c r="D12" s="13" t="s">
        <v>2</v>
      </c>
      <c r="E12" s="26"/>
      <c r="F12" s="14" t="s">
        <v>25</v>
      </c>
      <c r="G12" s="14" t="s">
        <v>26</v>
      </c>
      <c r="H12" s="14" t="s">
        <v>37</v>
      </c>
      <c r="I12" s="26"/>
      <c r="J12" s="28"/>
      <c r="K12" s="12" t="s">
        <v>16</v>
      </c>
      <c r="L12" s="12" t="s">
        <v>32</v>
      </c>
      <c r="M12" s="15" t="s">
        <v>33</v>
      </c>
      <c r="N12" s="12" t="s">
        <v>34</v>
      </c>
      <c r="O12" s="12" t="s">
        <v>35</v>
      </c>
      <c r="P12" s="12" t="s">
        <v>36</v>
      </c>
      <c r="Q12" s="12" t="s">
        <v>67</v>
      </c>
      <c r="R12" s="12" t="s">
        <v>68</v>
      </c>
      <c r="S12" s="25"/>
      <c r="T12" s="26"/>
      <c r="U12" s="25"/>
      <c r="V12" s="13" t="s">
        <v>16</v>
      </c>
      <c r="W12" s="13" t="s">
        <v>32</v>
      </c>
      <c r="X12" s="13" t="s">
        <v>33</v>
      </c>
      <c r="Y12" s="13" t="s">
        <v>34</v>
      </c>
      <c r="Z12" s="13" t="s">
        <v>35</v>
      </c>
      <c r="AA12" s="13" t="s">
        <v>36</v>
      </c>
      <c r="AB12" s="13" t="s">
        <v>67</v>
      </c>
      <c r="AC12" s="13" t="s">
        <v>68</v>
      </c>
    </row>
    <row r="13" spans="1:29" x14ac:dyDescent="0.3">
      <c r="A13" s="16">
        <v>1</v>
      </c>
      <c r="B13" s="16">
        <v>2</v>
      </c>
      <c r="C13" s="16">
        <v>3</v>
      </c>
      <c r="D13" s="16">
        <v>4</v>
      </c>
      <c r="E13" s="16">
        <v>5</v>
      </c>
      <c r="F13" s="16">
        <v>6</v>
      </c>
      <c r="G13" s="16">
        <v>7</v>
      </c>
      <c r="H13" s="16">
        <v>8</v>
      </c>
      <c r="I13" s="16">
        <v>9</v>
      </c>
      <c r="J13" s="17">
        <v>10</v>
      </c>
      <c r="K13" s="17">
        <v>11</v>
      </c>
      <c r="L13" s="17">
        <v>12</v>
      </c>
      <c r="M13" s="18">
        <v>13</v>
      </c>
      <c r="N13" s="17">
        <v>14</v>
      </c>
      <c r="O13" s="17">
        <v>15</v>
      </c>
      <c r="P13" s="17">
        <v>16</v>
      </c>
      <c r="Q13" s="17">
        <v>17</v>
      </c>
      <c r="R13" s="17">
        <v>18</v>
      </c>
      <c r="S13" s="16">
        <v>19</v>
      </c>
      <c r="T13" s="16">
        <v>20</v>
      </c>
      <c r="U13" s="16">
        <v>21</v>
      </c>
      <c r="V13" s="16">
        <v>22</v>
      </c>
      <c r="W13" s="16">
        <v>23</v>
      </c>
      <c r="X13" s="16">
        <v>24</v>
      </c>
      <c r="Y13" s="16">
        <v>25</v>
      </c>
      <c r="Z13" s="16">
        <v>26</v>
      </c>
      <c r="AA13" s="16">
        <v>27</v>
      </c>
      <c r="AB13" s="16">
        <v>28</v>
      </c>
      <c r="AC13" s="16">
        <v>29</v>
      </c>
    </row>
    <row r="14" spans="1:29" x14ac:dyDescent="0.3">
      <c r="A14" s="33" t="s">
        <v>42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</row>
    <row r="15" spans="1:29" x14ac:dyDescent="0.3">
      <c r="A15" s="33" t="s">
        <v>43</v>
      </c>
      <c r="B15" s="33"/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</row>
    <row r="16" spans="1:29" x14ac:dyDescent="0.3">
      <c r="A16" s="25">
        <v>1</v>
      </c>
      <c r="B16" s="26" t="s">
        <v>46</v>
      </c>
      <c r="C16" s="25">
        <v>2020</v>
      </c>
      <c r="D16" s="25">
        <v>2025</v>
      </c>
      <c r="E16" s="25" t="s">
        <v>4</v>
      </c>
      <c r="F16" s="25" t="s">
        <v>4</v>
      </c>
      <c r="G16" s="25" t="s">
        <v>4</v>
      </c>
      <c r="H16" s="25" t="s">
        <v>4</v>
      </c>
      <c r="I16" s="19" t="s">
        <v>3</v>
      </c>
      <c r="J16" s="12">
        <f t="shared" ref="J16:J31" si="0">SUM(K16:R16)</f>
        <v>91386203.989999995</v>
      </c>
      <c r="K16" s="12">
        <f>K17+K18+K19</f>
        <v>11942887.149999999</v>
      </c>
      <c r="L16" s="12">
        <f>L17+L18+L19</f>
        <v>13700886.059999999</v>
      </c>
      <c r="M16" s="15">
        <f t="shared" ref="M16:R16" si="1">M17+M18+M19</f>
        <v>15482240.449999999</v>
      </c>
      <c r="N16" s="12">
        <f t="shared" si="1"/>
        <v>15383737.33</v>
      </c>
      <c r="O16" s="12">
        <f>O17+O18+O19</f>
        <v>14499519</v>
      </c>
      <c r="P16" s="12">
        <f t="shared" ref="P16:Q16" si="2">P17+P18+P19</f>
        <v>10181432</v>
      </c>
      <c r="Q16" s="12">
        <f t="shared" si="2"/>
        <v>10195502</v>
      </c>
      <c r="R16" s="12">
        <f t="shared" si="1"/>
        <v>0</v>
      </c>
      <c r="S16" s="26" t="s">
        <v>59</v>
      </c>
      <c r="T16" s="26" t="s">
        <v>49</v>
      </c>
      <c r="U16" s="25">
        <f>V16+W16+X16+Y16+Z16+AA16+AB16+AC16</f>
        <v>119067</v>
      </c>
      <c r="V16" s="25">
        <v>12180</v>
      </c>
      <c r="W16" s="25">
        <v>10000</v>
      </c>
      <c r="X16" s="25">
        <v>20387</v>
      </c>
      <c r="Y16" s="25">
        <v>19000</v>
      </c>
      <c r="Z16" s="25">
        <v>19100</v>
      </c>
      <c r="AA16" s="25">
        <v>19200</v>
      </c>
      <c r="AB16" s="25">
        <v>19200</v>
      </c>
      <c r="AC16" s="25">
        <v>0</v>
      </c>
    </row>
    <row r="17" spans="1:29" ht="28.2" x14ac:dyDescent="0.3">
      <c r="A17" s="25"/>
      <c r="B17" s="26"/>
      <c r="C17" s="25"/>
      <c r="D17" s="25"/>
      <c r="E17" s="25"/>
      <c r="F17" s="25"/>
      <c r="G17" s="25"/>
      <c r="H17" s="25"/>
      <c r="I17" s="20" t="s">
        <v>14</v>
      </c>
      <c r="J17" s="12">
        <f t="shared" si="0"/>
        <v>3500000</v>
      </c>
      <c r="K17" s="12">
        <f>K21+K25+K29</f>
        <v>1000000</v>
      </c>
      <c r="L17" s="12">
        <f>L21+L25+L29</f>
        <v>1000000</v>
      </c>
      <c r="M17" s="15">
        <f t="shared" ref="M17:R17" si="3">M21+M25+M29</f>
        <v>1000000</v>
      </c>
      <c r="N17" s="12">
        <f t="shared" si="3"/>
        <v>500000</v>
      </c>
      <c r="O17" s="12">
        <f t="shared" si="3"/>
        <v>0</v>
      </c>
      <c r="P17" s="12">
        <f t="shared" ref="P17:Q17" si="4">P21+P25+P29</f>
        <v>0</v>
      </c>
      <c r="Q17" s="12">
        <f t="shared" si="4"/>
        <v>0</v>
      </c>
      <c r="R17" s="12">
        <f t="shared" si="3"/>
        <v>0</v>
      </c>
      <c r="S17" s="26"/>
      <c r="T17" s="26"/>
      <c r="U17" s="25"/>
      <c r="V17" s="25"/>
      <c r="W17" s="25"/>
      <c r="X17" s="25"/>
      <c r="Y17" s="25"/>
      <c r="Z17" s="25"/>
      <c r="AA17" s="25"/>
      <c r="AB17" s="25"/>
      <c r="AC17" s="25"/>
    </row>
    <row r="18" spans="1:29" ht="28.2" x14ac:dyDescent="0.3">
      <c r="A18" s="25"/>
      <c r="B18" s="26"/>
      <c r="C18" s="25"/>
      <c r="D18" s="25"/>
      <c r="E18" s="25"/>
      <c r="F18" s="25"/>
      <c r="G18" s="25"/>
      <c r="H18" s="25"/>
      <c r="I18" s="20" t="s">
        <v>11</v>
      </c>
      <c r="J18" s="12">
        <f t="shared" si="0"/>
        <v>15719923.66</v>
      </c>
      <c r="K18" s="12">
        <f>K22+K26+K30</f>
        <v>162790.70000000001</v>
      </c>
      <c r="L18" s="12">
        <f t="shared" ref="L18:R18" si="5">L22+L26+L30</f>
        <v>2546772.7000000002</v>
      </c>
      <c r="M18" s="15">
        <f t="shared" si="5"/>
        <v>3894745.51</v>
      </c>
      <c r="N18" s="12">
        <f t="shared" si="5"/>
        <v>5084127.75</v>
      </c>
      <c r="O18" s="12">
        <f>O22+O26+O30+O33</f>
        <v>4031487</v>
      </c>
      <c r="P18" s="12">
        <f t="shared" ref="P18:Q18" si="6">P22+P26+P30</f>
        <v>0</v>
      </c>
      <c r="Q18" s="12">
        <f t="shared" si="6"/>
        <v>0</v>
      </c>
      <c r="R18" s="12">
        <f t="shared" si="5"/>
        <v>0</v>
      </c>
      <c r="S18" s="26"/>
      <c r="T18" s="26"/>
      <c r="U18" s="25"/>
      <c r="V18" s="25"/>
      <c r="W18" s="25"/>
      <c r="X18" s="25"/>
      <c r="Y18" s="25"/>
      <c r="Z18" s="25"/>
      <c r="AA18" s="25"/>
      <c r="AB18" s="25"/>
      <c r="AC18" s="25"/>
    </row>
    <row r="19" spans="1:29" ht="27.6" x14ac:dyDescent="0.3">
      <c r="A19" s="25"/>
      <c r="B19" s="26"/>
      <c r="C19" s="25"/>
      <c r="D19" s="25"/>
      <c r="E19" s="25"/>
      <c r="F19" s="25"/>
      <c r="G19" s="25"/>
      <c r="H19" s="25"/>
      <c r="I19" s="21" t="s">
        <v>12</v>
      </c>
      <c r="J19" s="12">
        <f t="shared" si="0"/>
        <v>72166280.329999998</v>
      </c>
      <c r="K19" s="12">
        <f>K23+K27+K31</f>
        <v>10780096.449999999</v>
      </c>
      <c r="L19" s="12">
        <f t="shared" ref="L19:R19" si="7">L23+L27+L31</f>
        <v>10154113.359999999</v>
      </c>
      <c r="M19" s="15">
        <f>M23+M27+M31</f>
        <v>10587494.939999999</v>
      </c>
      <c r="N19" s="12">
        <f t="shared" si="7"/>
        <v>9799609.5800000001</v>
      </c>
      <c r="O19" s="12">
        <f>O23+O27+O31+O35+O34</f>
        <v>10468032</v>
      </c>
      <c r="P19" s="12">
        <f t="shared" si="7"/>
        <v>10181432</v>
      </c>
      <c r="Q19" s="12">
        <f t="shared" si="7"/>
        <v>10195502</v>
      </c>
      <c r="R19" s="12">
        <f t="shared" si="7"/>
        <v>0</v>
      </c>
      <c r="S19" s="26"/>
      <c r="T19" s="26"/>
      <c r="U19" s="25"/>
      <c r="V19" s="25"/>
      <c r="W19" s="25"/>
      <c r="X19" s="25"/>
      <c r="Y19" s="25"/>
      <c r="Z19" s="25"/>
      <c r="AA19" s="25"/>
      <c r="AB19" s="25"/>
      <c r="AC19" s="25"/>
    </row>
    <row r="20" spans="1:29" ht="19.8" customHeight="1" x14ac:dyDescent="0.3">
      <c r="A20" s="25" t="s">
        <v>13</v>
      </c>
      <c r="B20" s="26" t="s">
        <v>47</v>
      </c>
      <c r="C20" s="25">
        <v>2020</v>
      </c>
      <c r="D20" s="25">
        <v>2025</v>
      </c>
      <c r="E20" s="26" t="s">
        <v>27</v>
      </c>
      <c r="F20" s="27" t="s">
        <v>28</v>
      </c>
      <c r="G20" s="27" t="s">
        <v>29</v>
      </c>
      <c r="H20" s="27" t="s">
        <v>29</v>
      </c>
      <c r="I20" s="19" t="s">
        <v>3</v>
      </c>
      <c r="J20" s="12">
        <f t="shared" si="0"/>
        <v>30088644.969999999</v>
      </c>
      <c r="K20" s="12">
        <f>K21+K22+K23</f>
        <v>10768351.09</v>
      </c>
      <c r="L20" s="12">
        <f t="shared" ref="L20:R20" si="8">L21+L22+L23</f>
        <v>3374051</v>
      </c>
      <c r="M20" s="15">
        <f t="shared" si="8"/>
        <v>3442870.03</v>
      </c>
      <c r="N20" s="12">
        <f t="shared" si="8"/>
        <v>2864026.86</v>
      </c>
      <c r="O20" s="12">
        <f t="shared" si="8"/>
        <v>3392757.99</v>
      </c>
      <c r="P20" s="12">
        <f t="shared" ref="P20:Q20" si="9">P21+P22+P23</f>
        <v>3116259</v>
      </c>
      <c r="Q20" s="12">
        <f t="shared" si="9"/>
        <v>3130329</v>
      </c>
      <c r="R20" s="12">
        <f t="shared" si="8"/>
        <v>0</v>
      </c>
      <c r="S20" s="25" t="s">
        <v>4</v>
      </c>
      <c r="T20" s="25" t="s">
        <v>4</v>
      </c>
      <c r="U20" s="25" t="s">
        <v>4</v>
      </c>
      <c r="V20" s="25" t="s">
        <v>4</v>
      </c>
      <c r="W20" s="25" t="s">
        <v>4</v>
      </c>
      <c r="X20" s="25" t="s">
        <v>4</v>
      </c>
      <c r="Y20" s="25" t="s">
        <v>4</v>
      </c>
      <c r="Z20" s="25" t="s">
        <v>4</v>
      </c>
      <c r="AA20" s="25" t="s">
        <v>4</v>
      </c>
      <c r="AB20" s="25" t="s">
        <v>4</v>
      </c>
      <c r="AC20" s="25" t="s">
        <v>4</v>
      </c>
    </row>
    <row r="21" spans="1:29" ht="30.6" customHeight="1" x14ac:dyDescent="0.3">
      <c r="A21" s="25"/>
      <c r="B21" s="26"/>
      <c r="C21" s="25"/>
      <c r="D21" s="25"/>
      <c r="E21" s="26"/>
      <c r="F21" s="27"/>
      <c r="G21" s="27"/>
      <c r="H21" s="27"/>
      <c r="I21" s="20" t="s">
        <v>14</v>
      </c>
      <c r="J21" s="12">
        <f t="shared" si="0"/>
        <v>0</v>
      </c>
      <c r="K21" s="12">
        <v>0</v>
      </c>
      <c r="L21" s="12">
        <v>0</v>
      </c>
      <c r="M21" s="15">
        <v>0</v>
      </c>
      <c r="N21" s="12">
        <v>0</v>
      </c>
      <c r="O21" s="12">
        <v>0</v>
      </c>
      <c r="P21" s="12">
        <v>0</v>
      </c>
      <c r="Q21" s="12">
        <v>0</v>
      </c>
      <c r="R21" s="12">
        <v>0</v>
      </c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</row>
    <row r="22" spans="1:29" ht="30.6" customHeight="1" x14ac:dyDescent="0.3">
      <c r="A22" s="25"/>
      <c r="B22" s="26"/>
      <c r="C22" s="25"/>
      <c r="D22" s="25"/>
      <c r="E22" s="26"/>
      <c r="F22" s="27"/>
      <c r="G22" s="27"/>
      <c r="H22" s="27"/>
      <c r="I22" s="20" t="s">
        <v>11</v>
      </c>
      <c r="J22" s="12">
        <f t="shared" si="0"/>
        <v>0</v>
      </c>
      <c r="K22" s="12">
        <v>0</v>
      </c>
      <c r="L22" s="12">
        <v>0</v>
      </c>
      <c r="M22" s="15">
        <v>0</v>
      </c>
      <c r="N22" s="12">
        <v>0</v>
      </c>
      <c r="O22" s="12">
        <v>0</v>
      </c>
      <c r="P22" s="12">
        <v>0</v>
      </c>
      <c r="Q22" s="12">
        <v>0</v>
      </c>
      <c r="R22" s="12">
        <v>0</v>
      </c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</row>
    <row r="23" spans="1:29" ht="30.6" customHeight="1" x14ac:dyDescent="0.3">
      <c r="A23" s="25"/>
      <c r="B23" s="26"/>
      <c r="C23" s="25"/>
      <c r="D23" s="25"/>
      <c r="E23" s="26"/>
      <c r="F23" s="27"/>
      <c r="G23" s="27"/>
      <c r="H23" s="27"/>
      <c r="I23" s="21" t="s">
        <v>12</v>
      </c>
      <c r="J23" s="12">
        <f t="shared" si="0"/>
        <v>30088644.969999999</v>
      </c>
      <c r="K23" s="12">
        <v>10768351.09</v>
      </c>
      <c r="L23" s="12">
        <v>3374051</v>
      </c>
      <c r="M23" s="15">
        <v>3442870.03</v>
      </c>
      <c r="N23" s="12">
        <v>2864026.86</v>
      </c>
      <c r="O23" s="12">
        <v>3392757.99</v>
      </c>
      <c r="P23" s="12">
        <v>3116259</v>
      </c>
      <c r="Q23" s="12">
        <v>3130329</v>
      </c>
      <c r="R23" s="12">
        <v>0</v>
      </c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</row>
    <row r="24" spans="1:29" ht="19.5" customHeight="1" x14ac:dyDescent="0.3">
      <c r="A24" s="25" t="s">
        <v>50</v>
      </c>
      <c r="B24" s="26" t="s">
        <v>65</v>
      </c>
      <c r="C24" s="25">
        <v>2020</v>
      </c>
      <c r="D24" s="25">
        <v>2025</v>
      </c>
      <c r="E24" s="26" t="s">
        <v>27</v>
      </c>
      <c r="F24" s="27" t="s">
        <v>28</v>
      </c>
      <c r="G24" s="27" t="s">
        <v>29</v>
      </c>
      <c r="H24" s="27" t="s">
        <v>29</v>
      </c>
      <c r="I24" s="21" t="s">
        <v>3</v>
      </c>
      <c r="J24" s="12">
        <f t="shared" si="0"/>
        <v>4051489.55</v>
      </c>
      <c r="K24" s="12">
        <f>K25+K26+K27</f>
        <v>1174536.06</v>
      </c>
      <c r="L24" s="12">
        <f t="shared" ref="L24:R24" si="10">L25+L26+L27</f>
        <v>1174536.06</v>
      </c>
      <c r="M24" s="15">
        <f t="shared" si="10"/>
        <v>1134944.96</v>
      </c>
      <c r="N24" s="12">
        <f t="shared" si="10"/>
        <v>567472.47</v>
      </c>
      <c r="O24" s="12">
        <f t="shared" si="10"/>
        <v>0</v>
      </c>
      <c r="P24" s="12">
        <f t="shared" ref="P24:Q24" si="11">P25+P26+P27</f>
        <v>0</v>
      </c>
      <c r="Q24" s="12">
        <f t="shared" si="11"/>
        <v>0</v>
      </c>
      <c r="R24" s="12">
        <f t="shared" si="10"/>
        <v>0</v>
      </c>
      <c r="S24" s="26" t="s">
        <v>66</v>
      </c>
      <c r="T24" s="25" t="s">
        <v>61</v>
      </c>
      <c r="U24" s="25">
        <v>1</v>
      </c>
      <c r="V24" s="25" t="s">
        <v>4</v>
      </c>
      <c r="W24" s="25" t="s">
        <v>4</v>
      </c>
      <c r="X24" s="25" t="s">
        <v>4</v>
      </c>
      <c r="Y24" s="25">
        <v>1</v>
      </c>
      <c r="Z24" s="25" t="s">
        <v>4</v>
      </c>
      <c r="AA24" s="25" t="s">
        <v>4</v>
      </c>
      <c r="AB24" s="25" t="s">
        <v>4</v>
      </c>
      <c r="AC24" s="25" t="s">
        <v>4</v>
      </c>
    </row>
    <row r="25" spans="1:29" ht="30.6" customHeight="1" x14ac:dyDescent="0.3">
      <c r="A25" s="25"/>
      <c r="B25" s="26"/>
      <c r="C25" s="25"/>
      <c r="D25" s="25"/>
      <c r="E25" s="26"/>
      <c r="F25" s="27"/>
      <c r="G25" s="27"/>
      <c r="H25" s="27"/>
      <c r="I25" s="21" t="s">
        <v>14</v>
      </c>
      <c r="J25" s="12">
        <f t="shared" si="0"/>
        <v>3500000</v>
      </c>
      <c r="K25" s="12">
        <v>1000000</v>
      </c>
      <c r="L25" s="12">
        <v>1000000</v>
      </c>
      <c r="M25" s="15">
        <v>1000000</v>
      </c>
      <c r="N25" s="12">
        <v>500000</v>
      </c>
      <c r="O25" s="12">
        <v>0</v>
      </c>
      <c r="P25" s="12">
        <v>0</v>
      </c>
      <c r="Q25" s="12">
        <v>0</v>
      </c>
      <c r="R25" s="12">
        <v>0</v>
      </c>
      <c r="S25" s="34"/>
      <c r="T25" s="25"/>
      <c r="U25" s="25"/>
      <c r="V25" s="25"/>
      <c r="W25" s="25"/>
      <c r="X25" s="25"/>
      <c r="Y25" s="25"/>
      <c r="Z25" s="25"/>
      <c r="AA25" s="25"/>
      <c r="AB25" s="25"/>
      <c r="AC25" s="25"/>
    </row>
    <row r="26" spans="1:29" ht="30.6" customHeight="1" x14ac:dyDescent="0.3">
      <c r="A26" s="25"/>
      <c r="B26" s="26"/>
      <c r="C26" s="25"/>
      <c r="D26" s="25"/>
      <c r="E26" s="26"/>
      <c r="F26" s="27"/>
      <c r="G26" s="27"/>
      <c r="H26" s="27"/>
      <c r="I26" s="21" t="s">
        <v>11</v>
      </c>
      <c r="J26" s="12">
        <f t="shared" si="0"/>
        <v>510974.66000000003</v>
      </c>
      <c r="K26" s="12">
        <v>162790.70000000001</v>
      </c>
      <c r="L26" s="12">
        <v>162790.70000000001</v>
      </c>
      <c r="M26" s="15">
        <v>123595.51</v>
      </c>
      <c r="N26" s="12">
        <v>61797.75</v>
      </c>
      <c r="O26" s="12">
        <v>0</v>
      </c>
      <c r="P26" s="12">
        <v>0</v>
      </c>
      <c r="Q26" s="12">
        <v>0</v>
      </c>
      <c r="R26" s="12">
        <v>0</v>
      </c>
      <c r="S26" s="34"/>
      <c r="T26" s="25"/>
      <c r="U26" s="25"/>
      <c r="V26" s="25"/>
      <c r="W26" s="25"/>
      <c r="X26" s="25"/>
      <c r="Y26" s="25"/>
      <c r="Z26" s="25"/>
      <c r="AA26" s="25"/>
      <c r="AB26" s="25"/>
      <c r="AC26" s="25"/>
    </row>
    <row r="27" spans="1:29" ht="48" customHeight="1" x14ac:dyDescent="0.3">
      <c r="A27" s="25"/>
      <c r="B27" s="26"/>
      <c r="C27" s="25"/>
      <c r="D27" s="25"/>
      <c r="E27" s="26"/>
      <c r="F27" s="27"/>
      <c r="G27" s="27"/>
      <c r="H27" s="27"/>
      <c r="I27" s="21" t="s">
        <v>12</v>
      </c>
      <c r="J27" s="12">
        <f t="shared" si="0"/>
        <v>40514.89</v>
      </c>
      <c r="K27" s="12">
        <v>11745.36</v>
      </c>
      <c r="L27" s="12">
        <v>11745.36</v>
      </c>
      <c r="M27" s="15">
        <v>11349.45</v>
      </c>
      <c r="N27" s="12">
        <v>5674.72</v>
      </c>
      <c r="O27" s="12">
        <v>0</v>
      </c>
      <c r="P27" s="12">
        <v>0</v>
      </c>
      <c r="Q27" s="12">
        <v>0</v>
      </c>
      <c r="R27" s="12">
        <v>0</v>
      </c>
      <c r="S27" s="34"/>
      <c r="T27" s="25"/>
      <c r="U27" s="25"/>
      <c r="V27" s="25"/>
      <c r="W27" s="25"/>
      <c r="X27" s="25"/>
      <c r="Y27" s="25"/>
      <c r="Z27" s="25"/>
      <c r="AA27" s="25"/>
      <c r="AB27" s="25"/>
      <c r="AC27" s="25"/>
    </row>
    <row r="28" spans="1:29" ht="22.8" customHeight="1" x14ac:dyDescent="0.3">
      <c r="A28" s="25" t="s">
        <v>57</v>
      </c>
      <c r="B28" s="26" t="s">
        <v>58</v>
      </c>
      <c r="C28" s="25">
        <v>2021</v>
      </c>
      <c r="D28" s="25">
        <v>2025</v>
      </c>
      <c r="E28" s="26" t="s">
        <v>27</v>
      </c>
      <c r="F28" s="27" t="s">
        <v>28</v>
      </c>
      <c r="G28" s="27" t="s">
        <v>29</v>
      </c>
      <c r="H28" s="27" t="s">
        <v>29</v>
      </c>
      <c r="I28" s="21" t="s">
        <v>3</v>
      </c>
      <c r="J28" s="12">
        <f t="shared" si="0"/>
        <v>57235968.460000001</v>
      </c>
      <c r="K28" s="12">
        <f>K29+K30+K31</f>
        <v>0</v>
      </c>
      <c r="L28" s="12">
        <f t="shared" ref="L28:R28" si="12">L29+L30+L31</f>
        <v>9152299</v>
      </c>
      <c r="M28" s="15">
        <f t="shared" si="12"/>
        <v>10904425.460000001</v>
      </c>
      <c r="N28" s="12">
        <f t="shared" si="12"/>
        <v>11952238</v>
      </c>
      <c r="O28" s="12">
        <f t="shared" si="12"/>
        <v>11096660</v>
      </c>
      <c r="P28" s="12">
        <f t="shared" ref="P28:Q28" si="13">P29+P30+P31</f>
        <v>7065173</v>
      </c>
      <c r="Q28" s="12">
        <f t="shared" si="13"/>
        <v>7065173</v>
      </c>
      <c r="R28" s="12">
        <f t="shared" si="12"/>
        <v>0</v>
      </c>
      <c r="S28" s="26" t="s">
        <v>60</v>
      </c>
      <c r="T28" s="25" t="s">
        <v>62</v>
      </c>
      <c r="U28" s="25">
        <f>V28+W28+X28+Y28+Z28+AA28+AB28+AC28</f>
        <v>302.69</v>
      </c>
      <c r="V28" s="25">
        <v>0</v>
      </c>
      <c r="W28" s="25">
        <v>75.5</v>
      </c>
      <c r="X28" s="25">
        <v>76.41</v>
      </c>
      <c r="Y28" s="25">
        <v>78.03</v>
      </c>
      <c r="Z28" s="25">
        <v>72.75</v>
      </c>
      <c r="AA28" s="25">
        <v>0</v>
      </c>
      <c r="AB28" s="25">
        <v>0</v>
      </c>
      <c r="AC28" s="25">
        <v>0</v>
      </c>
    </row>
    <row r="29" spans="1:29" ht="48" customHeight="1" x14ac:dyDescent="0.3">
      <c r="A29" s="25"/>
      <c r="B29" s="26"/>
      <c r="C29" s="25"/>
      <c r="D29" s="25"/>
      <c r="E29" s="26"/>
      <c r="F29" s="27"/>
      <c r="G29" s="27"/>
      <c r="H29" s="27"/>
      <c r="I29" s="21" t="s">
        <v>14</v>
      </c>
      <c r="J29" s="12">
        <f t="shared" si="0"/>
        <v>0</v>
      </c>
      <c r="K29" s="12">
        <v>0</v>
      </c>
      <c r="L29" s="12">
        <v>0</v>
      </c>
      <c r="M29" s="15">
        <v>0</v>
      </c>
      <c r="N29" s="12">
        <v>0</v>
      </c>
      <c r="O29" s="12">
        <v>0</v>
      </c>
      <c r="P29" s="12">
        <v>0</v>
      </c>
      <c r="Q29" s="12">
        <v>0</v>
      </c>
      <c r="R29" s="12">
        <v>0</v>
      </c>
      <c r="S29" s="26"/>
      <c r="T29" s="25"/>
      <c r="U29" s="25"/>
      <c r="V29" s="25"/>
      <c r="W29" s="25"/>
      <c r="X29" s="25"/>
      <c r="Y29" s="25"/>
      <c r="Z29" s="25"/>
      <c r="AA29" s="25"/>
      <c r="AB29" s="25"/>
      <c r="AC29" s="25"/>
    </row>
    <row r="30" spans="1:29" ht="49.2" customHeight="1" x14ac:dyDescent="0.3">
      <c r="A30" s="25"/>
      <c r="B30" s="26"/>
      <c r="C30" s="25"/>
      <c r="D30" s="25"/>
      <c r="E30" s="26"/>
      <c r="F30" s="27"/>
      <c r="G30" s="27"/>
      <c r="H30" s="27"/>
      <c r="I30" s="21" t="s">
        <v>11</v>
      </c>
      <c r="J30" s="12">
        <f t="shared" si="0"/>
        <v>15208949</v>
      </c>
      <c r="K30" s="12">
        <v>0</v>
      </c>
      <c r="L30" s="12">
        <v>2383982</v>
      </c>
      <c r="M30" s="15">
        <v>3771150</v>
      </c>
      <c r="N30" s="12">
        <v>5022330</v>
      </c>
      <c r="O30" s="12">
        <v>4031487</v>
      </c>
      <c r="P30" s="12">
        <v>0</v>
      </c>
      <c r="Q30" s="12">
        <v>0</v>
      </c>
      <c r="R30" s="12">
        <v>0</v>
      </c>
      <c r="S30" s="26"/>
      <c r="T30" s="25"/>
      <c r="U30" s="25"/>
      <c r="V30" s="25"/>
      <c r="W30" s="25"/>
      <c r="X30" s="25"/>
      <c r="Y30" s="25"/>
      <c r="Z30" s="25"/>
      <c r="AA30" s="25"/>
      <c r="AB30" s="25"/>
      <c r="AC30" s="25"/>
    </row>
    <row r="31" spans="1:29" ht="52.8" customHeight="1" x14ac:dyDescent="0.3">
      <c r="A31" s="25"/>
      <c r="B31" s="26"/>
      <c r="C31" s="25"/>
      <c r="D31" s="25"/>
      <c r="E31" s="26"/>
      <c r="F31" s="27"/>
      <c r="G31" s="27"/>
      <c r="H31" s="27"/>
      <c r="I31" s="21" t="s">
        <v>12</v>
      </c>
      <c r="J31" s="12">
        <f t="shared" si="0"/>
        <v>42027019.460000001</v>
      </c>
      <c r="K31" s="12">
        <v>0</v>
      </c>
      <c r="L31" s="12">
        <v>6768317</v>
      </c>
      <c r="M31" s="15">
        <v>7133275.46</v>
      </c>
      <c r="N31" s="12">
        <v>6929908</v>
      </c>
      <c r="O31" s="12">
        <v>7065173</v>
      </c>
      <c r="P31" s="12">
        <v>7065173</v>
      </c>
      <c r="Q31" s="12">
        <v>7065173</v>
      </c>
      <c r="R31" s="12">
        <v>0</v>
      </c>
      <c r="S31" s="26"/>
      <c r="T31" s="25"/>
      <c r="U31" s="25"/>
      <c r="V31" s="25"/>
      <c r="W31" s="25"/>
      <c r="X31" s="25"/>
      <c r="Y31" s="25"/>
      <c r="Z31" s="25"/>
      <c r="AA31" s="25"/>
      <c r="AB31" s="25"/>
      <c r="AC31" s="25"/>
    </row>
    <row r="32" spans="1:29" ht="16.8" customHeight="1" x14ac:dyDescent="0.3">
      <c r="A32" s="25" t="s">
        <v>69</v>
      </c>
      <c r="B32" s="26" t="s">
        <v>70</v>
      </c>
      <c r="C32" s="25">
        <v>2024</v>
      </c>
      <c r="D32" s="25">
        <v>2025</v>
      </c>
      <c r="E32" s="26" t="s">
        <v>27</v>
      </c>
      <c r="F32" s="27" t="s">
        <v>28</v>
      </c>
      <c r="G32" s="27" t="s">
        <v>29</v>
      </c>
      <c r="H32" s="27" t="s">
        <v>29</v>
      </c>
      <c r="I32" s="21" t="s">
        <v>3</v>
      </c>
      <c r="J32" s="12">
        <f t="shared" ref="J32:J35" si="14">SUM(K32:R32)</f>
        <v>10101.01</v>
      </c>
      <c r="K32" s="12">
        <f>K33+K34+K35</f>
        <v>0</v>
      </c>
      <c r="L32" s="12">
        <f t="shared" ref="L32:R32" si="15">L33+L34+L35</f>
        <v>0</v>
      </c>
      <c r="M32" s="15">
        <f t="shared" si="15"/>
        <v>0</v>
      </c>
      <c r="N32" s="12">
        <f t="shared" si="15"/>
        <v>0</v>
      </c>
      <c r="O32" s="12">
        <f t="shared" si="15"/>
        <v>10101.01</v>
      </c>
      <c r="P32" s="12">
        <f t="shared" si="15"/>
        <v>0</v>
      </c>
      <c r="Q32" s="12">
        <f t="shared" si="15"/>
        <v>0</v>
      </c>
      <c r="R32" s="12">
        <f t="shared" si="15"/>
        <v>0</v>
      </c>
      <c r="S32" s="26" t="s">
        <v>4</v>
      </c>
      <c r="T32" s="25" t="s">
        <v>4</v>
      </c>
      <c r="U32" s="25" t="s">
        <v>4</v>
      </c>
      <c r="V32" s="25" t="s">
        <v>4</v>
      </c>
      <c r="W32" s="25" t="s">
        <v>4</v>
      </c>
      <c r="X32" s="25" t="s">
        <v>4</v>
      </c>
      <c r="Y32" s="25" t="s">
        <v>4</v>
      </c>
      <c r="Z32" s="25" t="s">
        <v>4</v>
      </c>
      <c r="AA32" s="25" t="s">
        <v>4</v>
      </c>
      <c r="AB32" s="25" t="s">
        <v>4</v>
      </c>
      <c r="AC32" s="25" t="s">
        <v>4</v>
      </c>
    </row>
    <row r="33" spans="1:29" ht="34.5" customHeight="1" x14ac:dyDescent="0.3">
      <c r="A33" s="25"/>
      <c r="B33" s="26"/>
      <c r="C33" s="25"/>
      <c r="D33" s="25"/>
      <c r="E33" s="26"/>
      <c r="F33" s="27"/>
      <c r="G33" s="27"/>
      <c r="H33" s="27"/>
      <c r="I33" s="21" t="s">
        <v>14</v>
      </c>
      <c r="J33" s="12">
        <f t="shared" si="14"/>
        <v>0</v>
      </c>
      <c r="K33" s="12">
        <v>0</v>
      </c>
      <c r="L33" s="12">
        <v>0</v>
      </c>
      <c r="M33" s="15">
        <v>0</v>
      </c>
      <c r="N33" s="12">
        <v>0</v>
      </c>
      <c r="O33" s="12">
        <v>0</v>
      </c>
      <c r="P33" s="12">
        <v>0</v>
      </c>
      <c r="Q33" s="12">
        <v>0</v>
      </c>
      <c r="R33" s="12">
        <v>0</v>
      </c>
      <c r="S33" s="34"/>
      <c r="T33" s="25"/>
      <c r="U33" s="25"/>
      <c r="V33" s="25"/>
      <c r="W33" s="25"/>
      <c r="X33" s="25"/>
      <c r="Y33" s="25"/>
      <c r="Z33" s="25"/>
      <c r="AA33" s="25"/>
      <c r="AB33" s="25"/>
      <c r="AC33" s="25"/>
    </row>
    <row r="34" spans="1:29" ht="30.6" customHeight="1" x14ac:dyDescent="0.3">
      <c r="A34" s="25"/>
      <c r="B34" s="26"/>
      <c r="C34" s="25"/>
      <c r="D34" s="25"/>
      <c r="E34" s="26"/>
      <c r="F34" s="27"/>
      <c r="G34" s="27"/>
      <c r="H34" s="27"/>
      <c r="I34" s="21" t="s">
        <v>11</v>
      </c>
      <c r="J34" s="12">
        <f t="shared" si="14"/>
        <v>0</v>
      </c>
      <c r="K34" s="12">
        <v>0</v>
      </c>
      <c r="L34" s="12">
        <v>0</v>
      </c>
      <c r="M34" s="15">
        <v>0</v>
      </c>
      <c r="N34" s="12">
        <v>0</v>
      </c>
      <c r="O34" s="12">
        <v>0</v>
      </c>
      <c r="P34" s="12">
        <v>0</v>
      </c>
      <c r="Q34" s="12">
        <v>0</v>
      </c>
      <c r="R34" s="12">
        <v>0</v>
      </c>
      <c r="S34" s="34"/>
      <c r="T34" s="25"/>
      <c r="U34" s="25"/>
      <c r="V34" s="25"/>
      <c r="W34" s="25"/>
      <c r="X34" s="25"/>
      <c r="Y34" s="25"/>
      <c r="Z34" s="25"/>
      <c r="AA34" s="25"/>
      <c r="AB34" s="25"/>
      <c r="AC34" s="25"/>
    </row>
    <row r="35" spans="1:29" ht="42" customHeight="1" x14ac:dyDescent="0.3">
      <c r="A35" s="25"/>
      <c r="B35" s="26"/>
      <c r="C35" s="25"/>
      <c r="D35" s="25"/>
      <c r="E35" s="26"/>
      <c r="F35" s="27"/>
      <c r="G35" s="27"/>
      <c r="H35" s="27"/>
      <c r="I35" s="21" t="s">
        <v>12</v>
      </c>
      <c r="J35" s="12">
        <f t="shared" si="14"/>
        <v>10101.01</v>
      </c>
      <c r="K35" s="12">
        <v>0</v>
      </c>
      <c r="L35" s="12">
        <v>0</v>
      </c>
      <c r="M35" s="15">
        <v>0</v>
      </c>
      <c r="N35" s="12">
        <v>0</v>
      </c>
      <c r="O35" s="12">
        <v>10101.01</v>
      </c>
      <c r="P35" s="12">
        <v>0</v>
      </c>
      <c r="Q35" s="12">
        <v>0</v>
      </c>
      <c r="R35" s="12">
        <v>0</v>
      </c>
      <c r="S35" s="34"/>
      <c r="T35" s="25"/>
      <c r="U35" s="25"/>
      <c r="V35" s="25"/>
      <c r="W35" s="25"/>
      <c r="X35" s="25"/>
      <c r="Y35" s="25"/>
      <c r="Z35" s="25"/>
      <c r="AA35" s="25"/>
      <c r="AB35" s="25"/>
      <c r="AC35" s="25"/>
    </row>
    <row r="36" spans="1:29" ht="17.25" customHeight="1" x14ac:dyDescent="0.3">
      <c r="A36" s="35" t="s">
        <v>44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</row>
    <row r="37" spans="1:29" ht="14.4" customHeight="1" x14ac:dyDescent="0.3">
      <c r="A37" s="25" t="s">
        <v>39</v>
      </c>
      <c r="B37" s="26" t="s">
        <v>40</v>
      </c>
      <c r="C37" s="25">
        <v>2020</v>
      </c>
      <c r="D37" s="25">
        <v>2025</v>
      </c>
      <c r="E37" s="26" t="s">
        <v>4</v>
      </c>
      <c r="F37" s="27" t="s">
        <v>4</v>
      </c>
      <c r="G37" s="27" t="s">
        <v>4</v>
      </c>
      <c r="H37" s="27" t="s">
        <v>4</v>
      </c>
      <c r="I37" s="19" t="s">
        <v>3</v>
      </c>
      <c r="J37" s="12">
        <f t="shared" ref="J37:J57" si="16">SUM(K37:R37)</f>
        <v>6847692.5099999998</v>
      </c>
      <c r="K37" s="12">
        <f>K38+K39+K40</f>
        <v>1769563.65</v>
      </c>
      <c r="L37" s="12">
        <f t="shared" ref="L37:R37" si="17">L38+L39+L40</f>
        <v>1492221.61</v>
      </c>
      <c r="M37" s="15">
        <f t="shared" si="17"/>
        <v>787921.35</v>
      </c>
      <c r="N37" s="12">
        <f t="shared" si="17"/>
        <v>397985.9</v>
      </c>
      <c r="O37" s="12">
        <f t="shared" si="17"/>
        <v>800000</v>
      </c>
      <c r="P37" s="12">
        <f t="shared" ref="P37:Q37" si="18">P38+P39+P40</f>
        <v>800000</v>
      </c>
      <c r="Q37" s="12">
        <f t="shared" si="18"/>
        <v>800000</v>
      </c>
      <c r="R37" s="12">
        <f t="shared" si="17"/>
        <v>0</v>
      </c>
      <c r="S37" s="25" t="s">
        <v>4</v>
      </c>
      <c r="T37" s="25" t="s">
        <v>4</v>
      </c>
      <c r="U37" s="25" t="s">
        <v>4</v>
      </c>
      <c r="V37" s="25" t="s">
        <v>4</v>
      </c>
      <c r="W37" s="25" t="s">
        <v>4</v>
      </c>
      <c r="X37" s="25" t="s">
        <v>4</v>
      </c>
      <c r="Y37" s="25" t="s">
        <v>4</v>
      </c>
      <c r="Z37" s="25" t="s">
        <v>4</v>
      </c>
      <c r="AA37" s="25" t="s">
        <v>4</v>
      </c>
      <c r="AB37" s="25" t="s">
        <v>4</v>
      </c>
      <c r="AC37" s="25" t="s">
        <v>4</v>
      </c>
    </row>
    <row r="38" spans="1:29" ht="30.75" customHeight="1" x14ac:dyDescent="0.3">
      <c r="A38" s="25"/>
      <c r="B38" s="26"/>
      <c r="C38" s="25"/>
      <c r="D38" s="25"/>
      <c r="E38" s="26"/>
      <c r="F38" s="27"/>
      <c r="G38" s="27"/>
      <c r="H38" s="27"/>
      <c r="I38" s="20" t="s">
        <v>14</v>
      </c>
      <c r="J38" s="12">
        <f t="shared" si="16"/>
        <v>0</v>
      </c>
      <c r="K38" s="12">
        <f>K42</f>
        <v>0</v>
      </c>
      <c r="L38" s="12">
        <f t="shared" ref="L38:R38" si="19">L42</f>
        <v>0</v>
      </c>
      <c r="M38" s="15">
        <f t="shared" si="19"/>
        <v>0</v>
      </c>
      <c r="N38" s="12">
        <f t="shared" si="19"/>
        <v>0</v>
      </c>
      <c r="O38" s="12">
        <f t="shared" si="19"/>
        <v>0</v>
      </c>
      <c r="P38" s="12">
        <f t="shared" ref="P38:Q38" si="20">P42</f>
        <v>0</v>
      </c>
      <c r="Q38" s="12">
        <f t="shared" si="20"/>
        <v>0</v>
      </c>
      <c r="R38" s="12">
        <f t="shared" si="19"/>
        <v>0</v>
      </c>
      <c r="S38" s="25"/>
      <c r="T38" s="25"/>
      <c r="U38" s="25"/>
      <c r="V38" s="25"/>
      <c r="W38" s="25"/>
      <c r="X38" s="25"/>
      <c r="Y38" s="25"/>
      <c r="Z38" s="25"/>
      <c r="AA38" s="25"/>
      <c r="AB38" s="25"/>
      <c r="AC38" s="25"/>
    </row>
    <row r="39" spans="1:29" ht="30.75" customHeight="1" x14ac:dyDescent="0.3">
      <c r="A39" s="25"/>
      <c r="B39" s="26"/>
      <c r="C39" s="25"/>
      <c r="D39" s="25"/>
      <c r="E39" s="26"/>
      <c r="F39" s="27"/>
      <c r="G39" s="27"/>
      <c r="H39" s="27"/>
      <c r="I39" s="20" t="s">
        <v>11</v>
      </c>
      <c r="J39" s="12">
        <f t="shared" si="16"/>
        <v>0</v>
      </c>
      <c r="K39" s="12">
        <f>K43</f>
        <v>0</v>
      </c>
      <c r="L39" s="12">
        <f t="shared" ref="L39:R39" si="21">L43</f>
        <v>0</v>
      </c>
      <c r="M39" s="15">
        <f t="shared" si="21"/>
        <v>0</v>
      </c>
      <c r="N39" s="12">
        <f t="shared" si="21"/>
        <v>0</v>
      </c>
      <c r="O39" s="12">
        <f t="shared" si="21"/>
        <v>0</v>
      </c>
      <c r="P39" s="12">
        <f t="shared" ref="P39:Q39" si="22">P43</f>
        <v>0</v>
      </c>
      <c r="Q39" s="12">
        <f t="shared" si="22"/>
        <v>0</v>
      </c>
      <c r="R39" s="12">
        <f t="shared" si="21"/>
        <v>0</v>
      </c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</row>
    <row r="40" spans="1:29" ht="30.75" customHeight="1" x14ac:dyDescent="0.3">
      <c r="A40" s="25"/>
      <c r="B40" s="26"/>
      <c r="C40" s="25"/>
      <c r="D40" s="25"/>
      <c r="E40" s="26"/>
      <c r="F40" s="27"/>
      <c r="G40" s="27"/>
      <c r="H40" s="27"/>
      <c r="I40" s="21" t="s">
        <v>12</v>
      </c>
      <c r="J40" s="12">
        <f t="shared" si="16"/>
        <v>6847692.5099999998</v>
      </c>
      <c r="K40" s="12">
        <f>K44</f>
        <v>1769563.65</v>
      </c>
      <c r="L40" s="12">
        <f t="shared" ref="L40:R40" si="23">L44</f>
        <v>1492221.61</v>
      </c>
      <c r="M40" s="15">
        <f t="shared" si="23"/>
        <v>787921.35</v>
      </c>
      <c r="N40" s="12">
        <f t="shared" si="23"/>
        <v>397985.9</v>
      </c>
      <c r="O40" s="12">
        <f t="shared" si="23"/>
        <v>800000</v>
      </c>
      <c r="P40" s="12">
        <f t="shared" ref="P40:Q40" si="24">P44</f>
        <v>800000</v>
      </c>
      <c r="Q40" s="12">
        <f t="shared" si="24"/>
        <v>800000</v>
      </c>
      <c r="R40" s="12">
        <f t="shared" si="23"/>
        <v>0</v>
      </c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</row>
    <row r="41" spans="1:29" ht="16.5" customHeight="1" x14ac:dyDescent="0.3">
      <c r="A41" s="32" t="s">
        <v>41</v>
      </c>
      <c r="B41" s="26" t="s">
        <v>48</v>
      </c>
      <c r="C41" s="25">
        <v>2020</v>
      </c>
      <c r="D41" s="25">
        <v>2025</v>
      </c>
      <c r="E41" s="26" t="s">
        <v>27</v>
      </c>
      <c r="F41" s="27" t="s">
        <v>28</v>
      </c>
      <c r="G41" s="27" t="s">
        <v>29</v>
      </c>
      <c r="H41" s="27" t="s">
        <v>4</v>
      </c>
      <c r="I41" s="22" t="s">
        <v>3</v>
      </c>
      <c r="J41" s="12">
        <f t="shared" si="16"/>
        <v>6847692.5099999998</v>
      </c>
      <c r="K41" s="12">
        <f>K42+K43+K44</f>
        <v>1769563.65</v>
      </c>
      <c r="L41" s="12">
        <f t="shared" ref="L41:R41" si="25">L42+L43+L44</f>
        <v>1492221.61</v>
      </c>
      <c r="M41" s="15">
        <f t="shared" si="25"/>
        <v>787921.35</v>
      </c>
      <c r="N41" s="12">
        <f t="shared" si="25"/>
        <v>397985.9</v>
      </c>
      <c r="O41" s="12">
        <f t="shared" si="25"/>
        <v>800000</v>
      </c>
      <c r="P41" s="12">
        <f t="shared" ref="P41:Q41" si="26">P42+P43+P44</f>
        <v>800000</v>
      </c>
      <c r="Q41" s="12">
        <f t="shared" si="26"/>
        <v>800000</v>
      </c>
      <c r="R41" s="12">
        <f t="shared" si="25"/>
        <v>0</v>
      </c>
      <c r="S41" s="26" t="s">
        <v>4</v>
      </c>
      <c r="T41" s="25" t="s">
        <v>4</v>
      </c>
      <c r="U41" s="25" t="s">
        <v>4</v>
      </c>
      <c r="V41" s="25" t="s">
        <v>4</v>
      </c>
      <c r="W41" s="25" t="s">
        <v>4</v>
      </c>
      <c r="X41" s="25" t="s">
        <v>4</v>
      </c>
      <c r="Y41" s="25" t="s">
        <v>4</v>
      </c>
      <c r="Z41" s="25" t="s">
        <v>4</v>
      </c>
      <c r="AA41" s="25" t="s">
        <v>4</v>
      </c>
      <c r="AB41" s="25" t="s">
        <v>4</v>
      </c>
      <c r="AC41" s="25" t="s">
        <v>4</v>
      </c>
    </row>
    <row r="42" spans="1:29" ht="28.5" customHeight="1" x14ac:dyDescent="0.3">
      <c r="A42" s="32"/>
      <c r="B42" s="26"/>
      <c r="C42" s="25"/>
      <c r="D42" s="25"/>
      <c r="E42" s="26"/>
      <c r="F42" s="27"/>
      <c r="G42" s="27"/>
      <c r="H42" s="27"/>
      <c r="I42" s="20" t="s">
        <v>14</v>
      </c>
      <c r="J42" s="12">
        <f t="shared" si="16"/>
        <v>0</v>
      </c>
      <c r="K42" s="12">
        <v>0</v>
      </c>
      <c r="L42" s="12">
        <v>0</v>
      </c>
      <c r="M42" s="15">
        <v>0</v>
      </c>
      <c r="N42" s="12">
        <v>0</v>
      </c>
      <c r="O42" s="12">
        <v>0</v>
      </c>
      <c r="P42" s="12">
        <v>0</v>
      </c>
      <c r="Q42" s="12">
        <v>0</v>
      </c>
      <c r="R42" s="12">
        <v>0</v>
      </c>
      <c r="S42" s="26"/>
      <c r="T42" s="25"/>
      <c r="U42" s="25"/>
      <c r="V42" s="25"/>
      <c r="W42" s="25"/>
      <c r="X42" s="25"/>
      <c r="Y42" s="25"/>
      <c r="Z42" s="25"/>
      <c r="AA42" s="25"/>
      <c r="AB42" s="25"/>
      <c r="AC42" s="25"/>
    </row>
    <row r="43" spans="1:29" ht="28.5" customHeight="1" x14ac:dyDescent="0.3">
      <c r="A43" s="32"/>
      <c r="B43" s="26"/>
      <c r="C43" s="25"/>
      <c r="D43" s="25"/>
      <c r="E43" s="26"/>
      <c r="F43" s="27"/>
      <c r="G43" s="27"/>
      <c r="H43" s="27"/>
      <c r="I43" s="20" t="s">
        <v>11</v>
      </c>
      <c r="J43" s="12">
        <f t="shared" si="16"/>
        <v>0</v>
      </c>
      <c r="K43" s="12">
        <v>0</v>
      </c>
      <c r="L43" s="12">
        <v>0</v>
      </c>
      <c r="M43" s="15">
        <v>0</v>
      </c>
      <c r="N43" s="12">
        <v>0</v>
      </c>
      <c r="O43" s="12">
        <v>0</v>
      </c>
      <c r="P43" s="12">
        <v>0</v>
      </c>
      <c r="Q43" s="12">
        <v>0</v>
      </c>
      <c r="R43" s="12">
        <v>0</v>
      </c>
      <c r="S43" s="26"/>
      <c r="T43" s="25"/>
      <c r="U43" s="25"/>
      <c r="V43" s="25"/>
      <c r="W43" s="25"/>
      <c r="X43" s="25"/>
      <c r="Y43" s="25"/>
      <c r="Z43" s="25"/>
      <c r="AA43" s="25"/>
      <c r="AB43" s="25"/>
      <c r="AC43" s="25"/>
    </row>
    <row r="44" spans="1:29" ht="40.799999999999997" customHeight="1" x14ac:dyDescent="0.3">
      <c r="A44" s="32"/>
      <c r="B44" s="26"/>
      <c r="C44" s="25"/>
      <c r="D44" s="25"/>
      <c r="E44" s="26"/>
      <c r="F44" s="27"/>
      <c r="G44" s="27"/>
      <c r="H44" s="27"/>
      <c r="I44" s="21" t="s">
        <v>12</v>
      </c>
      <c r="J44" s="12">
        <f t="shared" si="16"/>
        <v>6847692.5099999998</v>
      </c>
      <c r="K44" s="12">
        <v>1769563.65</v>
      </c>
      <c r="L44" s="12">
        <v>1492221.61</v>
      </c>
      <c r="M44" s="15">
        <v>787921.35</v>
      </c>
      <c r="N44" s="12">
        <v>397985.9</v>
      </c>
      <c r="O44" s="12">
        <v>800000</v>
      </c>
      <c r="P44" s="12">
        <v>800000</v>
      </c>
      <c r="Q44" s="12">
        <v>800000</v>
      </c>
      <c r="R44" s="12">
        <v>0</v>
      </c>
      <c r="S44" s="26"/>
      <c r="T44" s="25"/>
      <c r="U44" s="25"/>
      <c r="V44" s="25"/>
      <c r="W44" s="25"/>
      <c r="X44" s="25"/>
      <c r="Y44" s="25"/>
      <c r="Z44" s="25"/>
      <c r="AA44" s="25"/>
      <c r="AB44" s="25"/>
      <c r="AC44" s="25"/>
    </row>
    <row r="45" spans="1:29" ht="22.5" customHeight="1" x14ac:dyDescent="0.3">
      <c r="A45" s="36" t="s">
        <v>51</v>
      </c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</row>
    <row r="46" spans="1:29" ht="20.25" customHeight="1" x14ac:dyDescent="0.3">
      <c r="A46" s="32" t="s">
        <v>52</v>
      </c>
      <c r="B46" s="26" t="s">
        <v>54</v>
      </c>
      <c r="C46" s="25">
        <v>2020</v>
      </c>
      <c r="D46" s="25">
        <v>2024</v>
      </c>
      <c r="E46" s="26" t="s">
        <v>4</v>
      </c>
      <c r="F46" s="27" t="s">
        <v>4</v>
      </c>
      <c r="G46" s="27" t="s">
        <v>4</v>
      </c>
      <c r="H46" s="27" t="s">
        <v>4</v>
      </c>
      <c r="I46" s="21" t="s">
        <v>3</v>
      </c>
      <c r="J46" s="12">
        <f>SUM(K46:R46)</f>
        <v>1000000</v>
      </c>
      <c r="K46" s="12">
        <f>K47+K48+K49</f>
        <v>0</v>
      </c>
      <c r="L46" s="12">
        <f t="shared" ref="L46:R46" si="27">L47+L48+L49</f>
        <v>1000000</v>
      </c>
      <c r="M46" s="15">
        <f t="shared" si="27"/>
        <v>0</v>
      </c>
      <c r="N46" s="12">
        <f t="shared" si="27"/>
        <v>0</v>
      </c>
      <c r="O46" s="12">
        <f t="shared" si="27"/>
        <v>0</v>
      </c>
      <c r="P46" s="12">
        <f t="shared" ref="P46:Q46" si="28">P47+P48+P49</f>
        <v>0</v>
      </c>
      <c r="Q46" s="12">
        <f t="shared" si="28"/>
        <v>0</v>
      </c>
      <c r="R46" s="12">
        <f t="shared" si="27"/>
        <v>0</v>
      </c>
      <c r="S46" s="26" t="s">
        <v>4</v>
      </c>
      <c r="T46" s="25" t="s">
        <v>4</v>
      </c>
      <c r="U46" s="25" t="s">
        <v>4</v>
      </c>
      <c r="V46" s="25" t="s">
        <v>4</v>
      </c>
      <c r="W46" s="25" t="s">
        <v>4</v>
      </c>
      <c r="X46" s="25" t="s">
        <v>4</v>
      </c>
      <c r="Y46" s="25" t="s">
        <v>4</v>
      </c>
      <c r="Z46" s="25" t="s">
        <v>4</v>
      </c>
      <c r="AA46" s="25" t="s">
        <v>4</v>
      </c>
      <c r="AB46" s="25" t="s">
        <v>4</v>
      </c>
      <c r="AC46" s="25" t="s">
        <v>4</v>
      </c>
    </row>
    <row r="47" spans="1:29" ht="28.5" customHeight="1" x14ac:dyDescent="0.3">
      <c r="A47" s="32"/>
      <c r="B47" s="26"/>
      <c r="C47" s="25"/>
      <c r="D47" s="25"/>
      <c r="E47" s="26"/>
      <c r="F47" s="27"/>
      <c r="G47" s="27"/>
      <c r="H47" s="27"/>
      <c r="I47" s="21" t="s">
        <v>14</v>
      </c>
      <c r="J47" s="12">
        <f t="shared" ref="J47:J53" si="29">SUM(K47:R47)</f>
        <v>1000000</v>
      </c>
      <c r="K47" s="12">
        <f>K51</f>
        <v>0</v>
      </c>
      <c r="L47" s="12">
        <f t="shared" ref="L47:R47" si="30">L51</f>
        <v>1000000</v>
      </c>
      <c r="M47" s="15">
        <f t="shared" si="30"/>
        <v>0</v>
      </c>
      <c r="N47" s="12">
        <f t="shared" si="30"/>
        <v>0</v>
      </c>
      <c r="O47" s="12">
        <f t="shared" si="30"/>
        <v>0</v>
      </c>
      <c r="P47" s="12">
        <f t="shared" ref="P47:Q47" si="31">P51</f>
        <v>0</v>
      </c>
      <c r="Q47" s="12">
        <f t="shared" si="31"/>
        <v>0</v>
      </c>
      <c r="R47" s="12">
        <f t="shared" si="30"/>
        <v>0</v>
      </c>
      <c r="S47" s="26"/>
      <c r="T47" s="25"/>
      <c r="U47" s="25"/>
      <c r="V47" s="25"/>
      <c r="W47" s="25"/>
      <c r="X47" s="25"/>
      <c r="Y47" s="25"/>
      <c r="Z47" s="25"/>
      <c r="AA47" s="25"/>
      <c r="AB47" s="25"/>
      <c r="AC47" s="25"/>
    </row>
    <row r="48" spans="1:29" ht="28.5" customHeight="1" x14ac:dyDescent="0.3">
      <c r="A48" s="32"/>
      <c r="B48" s="26"/>
      <c r="C48" s="25"/>
      <c r="D48" s="25"/>
      <c r="E48" s="26"/>
      <c r="F48" s="27"/>
      <c r="G48" s="27"/>
      <c r="H48" s="27"/>
      <c r="I48" s="21" t="s">
        <v>11</v>
      </c>
      <c r="J48" s="12">
        <f t="shared" si="29"/>
        <v>0</v>
      </c>
      <c r="K48" s="12">
        <f>K52</f>
        <v>0</v>
      </c>
      <c r="L48" s="12">
        <f t="shared" ref="L48:R48" si="32">L52</f>
        <v>0</v>
      </c>
      <c r="M48" s="15">
        <f t="shared" si="32"/>
        <v>0</v>
      </c>
      <c r="N48" s="12">
        <f t="shared" si="32"/>
        <v>0</v>
      </c>
      <c r="O48" s="12">
        <f t="shared" si="32"/>
        <v>0</v>
      </c>
      <c r="P48" s="12">
        <f t="shared" ref="P48:Q48" si="33">P52</f>
        <v>0</v>
      </c>
      <c r="Q48" s="12">
        <f t="shared" si="33"/>
        <v>0</v>
      </c>
      <c r="R48" s="12">
        <f t="shared" si="32"/>
        <v>0</v>
      </c>
      <c r="S48" s="26"/>
      <c r="T48" s="25"/>
      <c r="U48" s="25"/>
      <c r="V48" s="25"/>
      <c r="W48" s="25"/>
      <c r="X48" s="25"/>
      <c r="Y48" s="25"/>
      <c r="Z48" s="25"/>
      <c r="AA48" s="25"/>
      <c r="AB48" s="25"/>
      <c r="AC48" s="25"/>
    </row>
    <row r="49" spans="1:29" ht="28.5" customHeight="1" x14ac:dyDescent="0.3">
      <c r="A49" s="32"/>
      <c r="B49" s="26"/>
      <c r="C49" s="25"/>
      <c r="D49" s="25"/>
      <c r="E49" s="26"/>
      <c r="F49" s="27"/>
      <c r="G49" s="27"/>
      <c r="H49" s="27"/>
      <c r="I49" s="21" t="s">
        <v>12</v>
      </c>
      <c r="J49" s="12">
        <f t="shared" si="29"/>
        <v>0</v>
      </c>
      <c r="K49" s="12">
        <f>K53</f>
        <v>0</v>
      </c>
      <c r="L49" s="12">
        <f t="shared" ref="L49:R49" si="34">L53</f>
        <v>0</v>
      </c>
      <c r="M49" s="15">
        <f t="shared" si="34"/>
        <v>0</v>
      </c>
      <c r="N49" s="12">
        <f t="shared" si="34"/>
        <v>0</v>
      </c>
      <c r="O49" s="12">
        <f t="shared" si="34"/>
        <v>0</v>
      </c>
      <c r="P49" s="12">
        <f t="shared" ref="P49:Q49" si="35">P53</f>
        <v>0</v>
      </c>
      <c r="Q49" s="12">
        <f t="shared" si="35"/>
        <v>0</v>
      </c>
      <c r="R49" s="12">
        <f t="shared" si="34"/>
        <v>0</v>
      </c>
      <c r="S49" s="26"/>
      <c r="T49" s="25"/>
      <c r="U49" s="25"/>
      <c r="V49" s="25"/>
      <c r="W49" s="25"/>
      <c r="X49" s="25"/>
      <c r="Y49" s="25"/>
      <c r="Z49" s="25"/>
      <c r="AA49" s="25"/>
      <c r="AB49" s="25"/>
      <c r="AC49" s="25"/>
    </row>
    <row r="50" spans="1:29" ht="18" customHeight="1" x14ac:dyDescent="0.3">
      <c r="A50" s="32" t="s">
        <v>53</v>
      </c>
      <c r="B50" s="26" t="s">
        <v>55</v>
      </c>
      <c r="C50" s="25">
        <v>2020</v>
      </c>
      <c r="D50" s="25">
        <v>2024</v>
      </c>
      <c r="E50" s="26" t="s">
        <v>27</v>
      </c>
      <c r="F50" s="27" t="s">
        <v>28</v>
      </c>
      <c r="G50" s="27" t="s">
        <v>29</v>
      </c>
      <c r="H50" s="27" t="s">
        <v>56</v>
      </c>
      <c r="I50" s="21" t="s">
        <v>3</v>
      </c>
      <c r="J50" s="12">
        <f t="shared" si="29"/>
        <v>1000000</v>
      </c>
      <c r="K50" s="12">
        <f>K51+K52+K53</f>
        <v>0</v>
      </c>
      <c r="L50" s="12">
        <f t="shared" ref="L50:R50" si="36">L51+L52+L53</f>
        <v>1000000</v>
      </c>
      <c r="M50" s="15">
        <f t="shared" si="36"/>
        <v>0</v>
      </c>
      <c r="N50" s="12">
        <f t="shared" si="36"/>
        <v>0</v>
      </c>
      <c r="O50" s="12">
        <f t="shared" si="36"/>
        <v>0</v>
      </c>
      <c r="P50" s="12">
        <f t="shared" ref="P50:Q50" si="37">P51+P52+P53</f>
        <v>0</v>
      </c>
      <c r="Q50" s="12">
        <f t="shared" si="37"/>
        <v>0</v>
      </c>
      <c r="R50" s="12">
        <f t="shared" si="36"/>
        <v>0</v>
      </c>
      <c r="S50" s="26" t="s">
        <v>63</v>
      </c>
      <c r="T50" s="25" t="s">
        <v>61</v>
      </c>
      <c r="U50" s="25">
        <v>1</v>
      </c>
      <c r="V50" s="25" t="s">
        <v>4</v>
      </c>
      <c r="W50" s="25">
        <v>1</v>
      </c>
      <c r="X50" s="25" t="s">
        <v>4</v>
      </c>
      <c r="Y50" s="25" t="s">
        <v>4</v>
      </c>
      <c r="Z50" s="25" t="s">
        <v>4</v>
      </c>
      <c r="AA50" s="25" t="s">
        <v>4</v>
      </c>
      <c r="AB50" s="25" t="s">
        <v>4</v>
      </c>
      <c r="AC50" s="25" t="s">
        <v>4</v>
      </c>
    </row>
    <row r="51" spans="1:29" ht="52.5" customHeight="1" x14ac:dyDescent="0.3">
      <c r="A51" s="32"/>
      <c r="B51" s="26"/>
      <c r="C51" s="25"/>
      <c r="D51" s="25"/>
      <c r="E51" s="26"/>
      <c r="F51" s="27"/>
      <c r="G51" s="27"/>
      <c r="H51" s="27"/>
      <c r="I51" s="21" t="s">
        <v>14</v>
      </c>
      <c r="J51" s="12">
        <f t="shared" si="29"/>
        <v>1000000</v>
      </c>
      <c r="K51" s="12">
        <v>0</v>
      </c>
      <c r="L51" s="12">
        <v>1000000</v>
      </c>
      <c r="M51" s="15">
        <v>0</v>
      </c>
      <c r="N51" s="12">
        <v>0</v>
      </c>
      <c r="O51" s="12">
        <v>0</v>
      </c>
      <c r="P51" s="12">
        <v>0</v>
      </c>
      <c r="Q51" s="12">
        <v>0</v>
      </c>
      <c r="R51" s="12">
        <v>0</v>
      </c>
      <c r="S51" s="26"/>
      <c r="T51" s="25"/>
      <c r="U51" s="25"/>
      <c r="V51" s="25"/>
      <c r="W51" s="25"/>
      <c r="X51" s="25"/>
      <c r="Y51" s="25"/>
      <c r="Z51" s="25"/>
      <c r="AA51" s="25"/>
      <c r="AB51" s="25"/>
      <c r="AC51" s="25"/>
    </row>
    <row r="52" spans="1:29" ht="52.5" customHeight="1" x14ac:dyDescent="0.3">
      <c r="A52" s="32"/>
      <c r="B52" s="26"/>
      <c r="C52" s="25"/>
      <c r="D52" s="25"/>
      <c r="E52" s="26"/>
      <c r="F52" s="27"/>
      <c r="G52" s="27"/>
      <c r="H52" s="27"/>
      <c r="I52" s="21" t="s">
        <v>11</v>
      </c>
      <c r="J52" s="12">
        <f t="shared" si="29"/>
        <v>0</v>
      </c>
      <c r="K52" s="12">
        <v>0</v>
      </c>
      <c r="L52" s="12">
        <v>0</v>
      </c>
      <c r="M52" s="15">
        <v>0</v>
      </c>
      <c r="N52" s="12">
        <v>0</v>
      </c>
      <c r="O52" s="12">
        <v>0</v>
      </c>
      <c r="P52" s="12">
        <v>0</v>
      </c>
      <c r="Q52" s="12">
        <v>0</v>
      </c>
      <c r="R52" s="12">
        <v>0</v>
      </c>
      <c r="S52" s="26"/>
      <c r="T52" s="25"/>
      <c r="U52" s="25"/>
      <c r="V52" s="25"/>
      <c r="W52" s="25"/>
      <c r="X52" s="25"/>
      <c r="Y52" s="25"/>
      <c r="Z52" s="25"/>
      <c r="AA52" s="25"/>
      <c r="AB52" s="25"/>
      <c r="AC52" s="25"/>
    </row>
    <row r="53" spans="1:29" ht="52.5" customHeight="1" x14ac:dyDescent="0.3">
      <c r="A53" s="32"/>
      <c r="B53" s="26"/>
      <c r="C53" s="25"/>
      <c r="D53" s="25"/>
      <c r="E53" s="26"/>
      <c r="F53" s="27"/>
      <c r="G53" s="27"/>
      <c r="H53" s="27"/>
      <c r="I53" s="21" t="s">
        <v>12</v>
      </c>
      <c r="J53" s="12">
        <f t="shared" si="29"/>
        <v>0</v>
      </c>
      <c r="K53" s="12">
        <v>0</v>
      </c>
      <c r="L53" s="12">
        <v>0</v>
      </c>
      <c r="M53" s="15">
        <v>0</v>
      </c>
      <c r="N53" s="12">
        <v>0</v>
      </c>
      <c r="O53" s="12">
        <v>0</v>
      </c>
      <c r="P53" s="12">
        <v>0</v>
      </c>
      <c r="Q53" s="12">
        <v>0</v>
      </c>
      <c r="R53" s="12">
        <v>0</v>
      </c>
      <c r="S53" s="26"/>
      <c r="T53" s="25"/>
      <c r="U53" s="25"/>
      <c r="V53" s="25"/>
      <c r="W53" s="25"/>
      <c r="X53" s="25"/>
      <c r="Y53" s="25"/>
      <c r="Z53" s="25"/>
      <c r="AA53" s="25"/>
      <c r="AB53" s="25"/>
      <c r="AC53" s="25"/>
    </row>
    <row r="54" spans="1:29" x14ac:dyDescent="0.3">
      <c r="A54" s="25" t="s">
        <v>7</v>
      </c>
      <c r="B54" s="25"/>
      <c r="C54" s="25">
        <v>2020</v>
      </c>
      <c r="D54" s="25">
        <v>2025</v>
      </c>
      <c r="E54" s="25" t="s">
        <v>4</v>
      </c>
      <c r="F54" s="25" t="s">
        <v>4</v>
      </c>
      <c r="G54" s="25" t="s">
        <v>4</v>
      </c>
      <c r="H54" s="25" t="s">
        <v>4</v>
      </c>
      <c r="I54" s="19" t="s">
        <v>3</v>
      </c>
      <c r="J54" s="12">
        <f t="shared" si="16"/>
        <v>99233896.5</v>
      </c>
      <c r="K54" s="12">
        <f>K55+K56+K57</f>
        <v>13712450.799999999</v>
      </c>
      <c r="L54" s="12">
        <f>L55+L56+L57</f>
        <v>16193107.669999998</v>
      </c>
      <c r="M54" s="15">
        <f>M55+M56+M57</f>
        <v>16270161.799999999</v>
      </c>
      <c r="N54" s="12">
        <f t="shared" ref="N54:R54" si="38">N55+N56+N57</f>
        <v>15781723.23</v>
      </c>
      <c r="O54" s="12">
        <f t="shared" si="38"/>
        <v>15299519</v>
      </c>
      <c r="P54" s="12">
        <f t="shared" ref="P54:Q54" si="39">P55+P56+P57</f>
        <v>10981432</v>
      </c>
      <c r="Q54" s="12">
        <f t="shared" si="39"/>
        <v>10995502</v>
      </c>
      <c r="R54" s="12">
        <f t="shared" si="38"/>
        <v>0</v>
      </c>
      <c r="S54" s="25" t="s">
        <v>4</v>
      </c>
      <c r="T54" s="25" t="s">
        <v>4</v>
      </c>
      <c r="U54" s="25" t="s">
        <v>4</v>
      </c>
      <c r="V54" s="25" t="s">
        <v>4</v>
      </c>
      <c r="W54" s="25" t="s">
        <v>4</v>
      </c>
      <c r="X54" s="25" t="s">
        <v>4</v>
      </c>
      <c r="Y54" s="25" t="s">
        <v>4</v>
      </c>
      <c r="Z54" s="25" t="s">
        <v>4</v>
      </c>
      <c r="AA54" s="25" t="s">
        <v>4</v>
      </c>
      <c r="AB54" s="25" t="s">
        <v>4</v>
      </c>
      <c r="AC54" s="25" t="s">
        <v>4</v>
      </c>
    </row>
    <row r="55" spans="1:29" ht="28.2" x14ac:dyDescent="0.3">
      <c r="A55" s="25"/>
      <c r="B55" s="25"/>
      <c r="C55" s="25"/>
      <c r="D55" s="25"/>
      <c r="E55" s="25"/>
      <c r="F55" s="25"/>
      <c r="G55" s="25"/>
      <c r="H55" s="25"/>
      <c r="I55" s="23" t="s">
        <v>14</v>
      </c>
      <c r="J55" s="12">
        <f t="shared" si="16"/>
        <v>4500000</v>
      </c>
      <c r="K55" s="12">
        <f t="shared" ref="K55:L57" si="40">K17+K38+K47</f>
        <v>1000000</v>
      </c>
      <c r="L55" s="12">
        <f t="shared" si="40"/>
        <v>2000000</v>
      </c>
      <c r="M55" s="12">
        <f t="shared" ref="M55:R55" si="41">M17+M38+M47</f>
        <v>1000000</v>
      </c>
      <c r="N55" s="12">
        <f t="shared" si="41"/>
        <v>500000</v>
      </c>
      <c r="O55" s="12">
        <f t="shared" si="41"/>
        <v>0</v>
      </c>
      <c r="P55" s="12">
        <f t="shared" ref="P55:Q55" si="42">P17+P38+P47</f>
        <v>0</v>
      </c>
      <c r="Q55" s="12">
        <f t="shared" si="42"/>
        <v>0</v>
      </c>
      <c r="R55" s="12">
        <f t="shared" si="41"/>
        <v>0</v>
      </c>
      <c r="S55" s="25"/>
      <c r="T55" s="25"/>
      <c r="U55" s="25"/>
      <c r="V55" s="25"/>
      <c r="W55" s="25"/>
      <c r="X55" s="25"/>
      <c r="Y55" s="25"/>
      <c r="Z55" s="25"/>
      <c r="AA55" s="25"/>
      <c r="AB55" s="25"/>
      <c r="AC55" s="25"/>
    </row>
    <row r="56" spans="1:29" ht="28.2" x14ac:dyDescent="0.3">
      <c r="A56" s="25"/>
      <c r="B56" s="25"/>
      <c r="C56" s="25"/>
      <c r="D56" s="25"/>
      <c r="E56" s="25"/>
      <c r="F56" s="25"/>
      <c r="G56" s="25"/>
      <c r="H56" s="25"/>
      <c r="I56" s="20" t="s">
        <v>11</v>
      </c>
      <c r="J56" s="12">
        <f t="shared" si="16"/>
        <v>15719923.66</v>
      </c>
      <c r="K56" s="12">
        <f t="shared" si="40"/>
        <v>162790.70000000001</v>
      </c>
      <c r="L56" s="12">
        <f t="shared" si="40"/>
        <v>2546772.7000000002</v>
      </c>
      <c r="M56" s="12">
        <f t="shared" ref="M56:R56" si="43">M18+M39+M48</f>
        <v>3894745.51</v>
      </c>
      <c r="N56" s="12">
        <f t="shared" si="43"/>
        <v>5084127.75</v>
      </c>
      <c r="O56" s="12">
        <f t="shared" si="43"/>
        <v>4031487</v>
      </c>
      <c r="P56" s="12">
        <f t="shared" ref="P56:Q56" si="44">P18+P39+P48</f>
        <v>0</v>
      </c>
      <c r="Q56" s="12">
        <f t="shared" si="44"/>
        <v>0</v>
      </c>
      <c r="R56" s="12">
        <f t="shared" si="43"/>
        <v>0</v>
      </c>
      <c r="S56" s="25"/>
      <c r="T56" s="25"/>
      <c r="U56" s="25"/>
      <c r="V56" s="25"/>
      <c r="W56" s="25"/>
      <c r="X56" s="25"/>
      <c r="Y56" s="25"/>
      <c r="Z56" s="25"/>
      <c r="AA56" s="25"/>
      <c r="AB56" s="25"/>
      <c r="AC56" s="25"/>
    </row>
    <row r="57" spans="1:29" ht="27.6" x14ac:dyDescent="0.3">
      <c r="A57" s="25"/>
      <c r="B57" s="25"/>
      <c r="C57" s="25"/>
      <c r="D57" s="25"/>
      <c r="E57" s="25"/>
      <c r="F57" s="25"/>
      <c r="G57" s="25"/>
      <c r="H57" s="25"/>
      <c r="I57" s="21" t="s">
        <v>12</v>
      </c>
      <c r="J57" s="12">
        <f t="shared" si="16"/>
        <v>79013972.840000004</v>
      </c>
      <c r="K57" s="12">
        <f t="shared" si="40"/>
        <v>12549660.1</v>
      </c>
      <c r="L57" s="12">
        <f t="shared" si="40"/>
        <v>11646334.969999999</v>
      </c>
      <c r="M57" s="12">
        <f t="shared" ref="M57:R57" si="45">M19+M40+M49</f>
        <v>11375416.289999999</v>
      </c>
      <c r="N57" s="12">
        <f t="shared" si="45"/>
        <v>10197595.48</v>
      </c>
      <c r="O57" s="12">
        <f>O19+O40+O49</f>
        <v>11268032</v>
      </c>
      <c r="P57" s="12">
        <f t="shared" ref="P57:Q57" si="46">P19+P40+P49</f>
        <v>10981432</v>
      </c>
      <c r="Q57" s="12">
        <f t="shared" si="46"/>
        <v>10995502</v>
      </c>
      <c r="R57" s="12">
        <f t="shared" si="45"/>
        <v>0</v>
      </c>
      <c r="S57" s="25"/>
      <c r="T57" s="25"/>
      <c r="U57" s="25"/>
      <c r="V57" s="25"/>
      <c r="W57" s="25"/>
      <c r="X57" s="25"/>
      <c r="Y57" s="25"/>
      <c r="Z57" s="25"/>
      <c r="AA57" s="25"/>
      <c r="AB57" s="25"/>
      <c r="AC57" s="25"/>
    </row>
    <row r="59" spans="1:29" x14ac:dyDescent="0.3">
      <c r="J59" s="4" t="s">
        <v>64</v>
      </c>
    </row>
  </sheetData>
  <mergeCells count="212">
    <mergeCell ref="AA50:AA53"/>
    <mergeCell ref="AA54:AA57"/>
    <mergeCell ref="AB46:AB49"/>
    <mergeCell ref="AB50:AB53"/>
    <mergeCell ref="AB54:AB57"/>
    <mergeCell ref="AC46:AC49"/>
    <mergeCell ref="AC50:AC53"/>
    <mergeCell ref="AC54:AC57"/>
    <mergeCell ref="A45:AC45"/>
    <mergeCell ref="H46:H49"/>
    <mergeCell ref="G46:G49"/>
    <mergeCell ref="F46:F49"/>
    <mergeCell ref="E46:E49"/>
    <mergeCell ref="D46:D49"/>
    <mergeCell ref="C46:C49"/>
    <mergeCell ref="B46:B49"/>
    <mergeCell ref="A46:A49"/>
    <mergeCell ref="H50:H53"/>
    <mergeCell ref="G50:G53"/>
    <mergeCell ref="F50:F53"/>
    <mergeCell ref="E50:E53"/>
    <mergeCell ref="D50:D53"/>
    <mergeCell ref="C50:C53"/>
    <mergeCell ref="B50:B53"/>
    <mergeCell ref="AC24:AC27"/>
    <mergeCell ref="AC28:AC31"/>
    <mergeCell ref="AA37:AA40"/>
    <mergeCell ref="AA41:AA44"/>
    <mergeCell ref="AB37:AB40"/>
    <mergeCell ref="AB41:AB44"/>
    <mergeCell ref="AC37:AC40"/>
    <mergeCell ref="AC41:AC44"/>
    <mergeCell ref="AA46:AA49"/>
    <mergeCell ref="AA24:AA27"/>
    <mergeCell ref="AA28:AA31"/>
    <mergeCell ref="AA32:AA35"/>
    <mergeCell ref="AB32:AB35"/>
    <mergeCell ref="AC32:AC35"/>
    <mergeCell ref="AB16:AB19"/>
    <mergeCell ref="AB20:AB23"/>
    <mergeCell ref="AB24:AB27"/>
    <mergeCell ref="AB28:AB31"/>
    <mergeCell ref="D16:D19"/>
    <mergeCell ref="E20:E23"/>
    <mergeCell ref="X16:X19"/>
    <mergeCell ref="X20:X23"/>
    <mergeCell ref="S20:S23"/>
    <mergeCell ref="W20:W23"/>
    <mergeCell ref="Z16:Z19"/>
    <mergeCell ref="A50:A53"/>
    <mergeCell ref="Z50:Z53"/>
    <mergeCell ref="Y50:Y53"/>
    <mergeCell ref="X50:X53"/>
    <mergeCell ref="W50:W53"/>
    <mergeCell ref="V50:V53"/>
    <mergeCell ref="U50:U53"/>
    <mergeCell ref="T50:T53"/>
    <mergeCell ref="S50:S53"/>
    <mergeCell ref="Z46:Z49"/>
    <mergeCell ref="Y46:Y49"/>
    <mergeCell ref="X46:X49"/>
    <mergeCell ref="W46:W49"/>
    <mergeCell ref="V46:V49"/>
    <mergeCell ref="U46:U49"/>
    <mergeCell ref="T46:T49"/>
    <mergeCell ref="S46:S49"/>
    <mergeCell ref="A6:AC6"/>
    <mergeCell ref="V41:V44"/>
    <mergeCell ref="W41:W44"/>
    <mergeCell ref="Y41:Y44"/>
    <mergeCell ref="Z41:Z44"/>
    <mergeCell ref="H41:H44"/>
    <mergeCell ref="H37:H40"/>
    <mergeCell ref="X41:X44"/>
    <mergeCell ref="E37:E40"/>
    <mergeCell ref="E41:E44"/>
    <mergeCell ref="G41:G44"/>
    <mergeCell ref="S41:S44"/>
    <mergeCell ref="A41:A44"/>
    <mergeCell ref="B41:B44"/>
    <mergeCell ref="D37:D40"/>
    <mergeCell ref="Y37:Y40"/>
    <mergeCell ref="V2:AC5"/>
    <mergeCell ref="W37:W40"/>
    <mergeCell ref="U20:U23"/>
    <mergeCell ref="V20:V23"/>
    <mergeCell ref="S37:S40"/>
    <mergeCell ref="T37:T40"/>
    <mergeCell ref="U37:U40"/>
    <mergeCell ref="V37:V40"/>
    <mergeCell ref="C9:D11"/>
    <mergeCell ref="C16:C19"/>
    <mergeCell ref="T10:T12"/>
    <mergeCell ref="S9:AC9"/>
    <mergeCell ref="G16:G19"/>
    <mergeCell ref="F20:F23"/>
    <mergeCell ref="F37:F40"/>
    <mergeCell ref="A7:AC7"/>
    <mergeCell ref="J11:J12"/>
    <mergeCell ref="A16:A19"/>
    <mergeCell ref="B16:B19"/>
    <mergeCell ref="T20:T23"/>
    <mergeCell ref="B37:B40"/>
    <mergeCell ref="C37:C40"/>
    <mergeCell ref="X37:X40"/>
    <mergeCell ref="A36:AC36"/>
    <mergeCell ref="C41:C44"/>
    <mergeCell ref="D41:D44"/>
    <mergeCell ref="Z37:Z40"/>
    <mergeCell ref="A37:A40"/>
    <mergeCell ref="U16:U19"/>
    <mergeCell ref="V16:V19"/>
    <mergeCell ref="W16:W19"/>
    <mergeCell ref="G37:G40"/>
    <mergeCell ref="A28:A31"/>
    <mergeCell ref="Z28:Z31"/>
    <mergeCell ref="Y28:Y31"/>
    <mergeCell ref="X28:X31"/>
    <mergeCell ref="W28:W31"/>
    <mergeCell ref="V28:V31"/>
    <mergeCell ref="U28:U31"/>
    <mergeCell ref="T28:T31"/>
    <mergeCell ref="S28:S31"/>
    <mergeCell ref="H28:H31"/>
    <mergeCell ref="G28:G31"/>
    <mergeCell ref="F28:F31"/>
    <mergeCell ref="E28:E31"/>
    <mergeCell ref="D28:D31"/>
    <mergeCell ref="C28:C31"/>
    <mergeCell ref="B28:B31"/>
    <mergeCell ref="I11:I12"/>
    <mergeCell ref="U11:U12"/>
    <mergeCell ref="E9:E12"/>
    <mergeCell ref="E16:E19"/>
    <mergeCell ref="G20:G23"/>
    <mergeCell ref="T16:T19"/>
    <mergeCell ref="S10:S12"/>
    <mergeCell ref="Z20:Z23"/>
    <mergeCell ref="U41:U44"/>
    <mergeCell ref="X32:X35"/>
    <mergeCell ref="Y32:Y35"/>
    <mergeCell ref="Z32:Z35"/>
    <mergeCell ref="E32:E35"/>
    <mergeCell ref="F32:F35"/>
    <mergeCell ref="G32:G35"/>
    <mergeCell ref="H32:H35"/>
    <mergeCell ref="S32:S35"/>
    <mergeCell ref="T32:T35"/>
    <mergeCell ref="U32:U35"/>
    <mergeCell ref="V32:V35"/>
    <mergeCell ref="W32:W35"/>
    <mergeCell ref="Z54:Z57"/>
    <mergeCell ref="S54:S57"/>
    <mergeCell ref="A32:A35"/>
    <mergeCell ref="B32:B35"/>
    <mergeCell ref="C32:C35"/>
    <mergeCell ref="D32:D35"/>
    <mergeCell ref="F41:F44"/>
    <mergeCell ref="T41:T44"/>
    <mergeCell ref="U10:AC10"/>
    <mergeCell ref="V11:AC11"/>
    <mergeCell ref="F9:R10"/>
    <mergeCell ref="F16:F19"/>
    <mergeCell ref="AC16:AC19"/>
    <mergeCell ref="AC20:AC23"/>
    <mergeCell ref="B9:B12"/>
    <mergeCell ref="A9:A12"/>
    <mergeCell ref="K11:R11"/>
    <mergeCell ref="A20:A23"/>
    <mergeCell ref="B20:B23"/>
    <mergeCell ref="C20:C23"/>
    <mergeCell ref="D20:D23"/>
    <mergeCell ref="AA16:AA19"/>
    <mergeCell ref="AA20:AA23"/>
    <mergeCell ref="Y20:Y23"/>
    <mergeCell ref="H54:H57"/>
    <mergeCell ref="T54:T57"/>
    <mergeCell ref="A54:B57"/>
    <mergeCell ref="F54:F57"/>
    <mergeCell ref="G54:G57"/>
    <mergeCell ref="C54:C57"/>
    <mergeCell ref="D54:D57"/>
    <mergeCell ref="X54:X57"/>
    <mergeCell ref="Y54:Y57"/>
    <mergeCell ref="E54:E57"/>
    <mergeCell ref="U54:U57"/>
    <mergeCell ref="V54:V57"/>
    <mergeCell ref="W54:W57"/>
    <mergeCell ref="V1:AC1"/>
    <mergeCell ref="A24:A27"/>
    <mergeCell ref="B24:B27"/>
    <mergeCell ref="H24:H27"/>
    <mergeCell ref="G24:G27"/>
    <mergeCell ref="F24:F27"/>
    <mergeCell ref="E24:E27"/>
    <mergeCell ref="D24:D27"/>
    <mergeCell ref="C24:C27"/>
    <mergeCell ref="Z24:Z27"/>
    <mergeCell ref="Y24:Y27"/>
    <mergeCell ref="X24:X27"/>
    <mergeCell ref="W24:W27"/>
    <mergeCell ref="V24:V27"/>
    <mergeCell ref="U24:U27"/>
    <mergeCell ref="T24:T27"/>
    <mergeCell ref="S24:S27"/>
    <mergeCell ref="S16:S19"/>
    <mergeCell ref="Y16:Y19"/>
    <mergeCell ref="F11:H11"/>
    <mergeCell ref="A14:AC14"/>
    <mergeCell ref="A15:AC15"/>
    <mergeCell ref="H16:H19"/>
    <mergeCell ref="H20:H23"/>
  </mergeCells>
  <pageMargins left="0.59055118110236227" right="0.59055118110236227" top="1.1811023622047245" bottom="0.78740157480314965" header="0.31496062992125984" footer="0.31496062992125984"/>
  <pageSetup paperSize="9" scale="34" fitToHeight="111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6:J32"/>
  <sheetViews>
    <sheetView topLeftCell="A16" workbookViewId="0">
      <selection activeCell="E31" sqref="E31"/>
    </sheetView>
  </sheetViews>
  <sheetFormatPr defaultRowHeight="14.4" x14ac:dyDescent="0.3"/>
  <cols>
    <col min="5" max="5" width="12" bestFit="1" customWidth="1"/>
    <col min="6" max="6" width="9.88671875" bestFit="1" customWidth="1"/>
  </cols>
  <sheetData>
    <row r="16" spans="4:10" x14ac:dyDescent="0.3">
      <c r="D16" t="s">
        <v>9</v>
      </c>
      <c r="F16">
        <v>11128402</v>
      </c>
      <c r="G16">
        <v>0</v>
      </c>
      <c r="H16">
        <v>5938402</v>
      </c>
      <c r="I16">
        <v>3170000</v>
      </c>
      <c r="J16">
        <v>2020000</v>
      </c>
    </row>
    <row r="17" spans="4:10" x14ac:dyDescent="0.3">
      <c r="D17" t="s">
        <v>10</v>
      </c>
      <c r="F17" s="1">
        <v>11430124</v>
      </c>
      <c r="G17">
        <v>0</v>
      </c>
      <c r="H17">
        <v>6240124</v>
      </c>
      <c r="I17">
        <v>3170000</v>
      </c>
      <c r="J17">
        <v>2020000</v>
      </c>
    </row>
    <row r="20" spans="4:10" x14ac:dyDescent="0.3">
      <c r="F20">
        <f>F16-F17</f>
        <v>-301722</v>
      </c>
      <c r="G20">
        <f t="shared" ref="G20:J20" si="0">G16-G17</f>
        <v>0</v>
      </c>
      <c r="H20">
        <f t="shared" si="0"/>
        <v>-301722</v>
      </c>
      <c r="I20">
        <f t="shared" si="0"/>
        <v>0</v>
      </c>
      <c r="J20">
        <f t="shared" si="0"/>
        <v>0</v>
      </c>
    </row>
    <row r="25" spans="4:10" ht="18" x14ac:dyDescent="0.35">
      <c r="E25" s="2">
        <v>104207937.14</v>
      </c>
    </row>
    <row r="26" spans="4:10" ht="18" x14ac:dyDescent="0.35">
      <c r="E26" s="2">
        <v>107421516.91</v>
      </c>
    </row>
    <row r="27" spans="4:10" ht="18" x14ac:dyDescent="0.35">
      <c r="E27" s="2">
        <v>102693389.64</v>
      </c>
    </row>
    <row r="28" spans="4:10" ht="18" x14ac:dyDescent="0.35">
      <c r="E28" s="2">
        <v>104437541.37</v>
      </c>
    </row>
    <row r="29" spans="4:10" ht="18" x14ac:dyDescent="0.35">
      <c r="E29" s="2">
        <v>92246717.459999993</v>
      </c>
    </row>
    <row r="30" spans="4:10" ht="18" x14ac:dyDescent="0.35">
      <c r="E30" s="2">
        <v>92246717.459999993</v>
      </c>
    </row>
    <row r="32" spans="4:10" x14ac:dyDescent="0.3">
      <c r="E32">
        <f>SUM(E25:E30)</f>
        <v>603253819.98000002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2024-04-01T08:28:50Z</dcterms:modified>
</cp:coreProperties>
</file>