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Лист1!$12:$16</definedName>
    <definedName name="_xlnm.Print_Area" localSheetId="0">Лист1!$A$1:$Y$85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4" i="1" l="1"/>
  <c r="K35" i="1"/>
  <c r="L34" i="1"/>
  <c r="L35" i="1"/>
  <c r="K33" i="1"/>
  <c r="L33" i="1"/>
  <c r="M34" i="1"/>
  <c r="M35" i="1"/>
  <c r="M33" i="1"/>
  <c r="M48" i="1" l="1"/>
  <c r="N48" i="1"/>
  <c r="O48" i="1"/>
  <c r="P48" i="1"/>
  <c r="N34" i="1" l="1"/>
  <c r="N35" i="1"/>
  <c r="N33" i="1"/>
  <c r="M52" i="1"/>
  <c r="N52" i="1"/>
  <c r="O52" i="1"/>
  <c r="P52" i="1"/>
  <c r="J51" i="1"/>
  <c r="J50" i="1"/>
  <c r="J49" i="1"/>
  <c r="L48" i="1"/>
  <c r="J48" i="1" s="1"/>
  <c r="K48" i="1"/>
  <c r="L60" i="1" l="1"/>
  <c r="M60" i="1"/>
  <c r="N60" i="1"/>
  <c r="O60" i="1"/>
  <c r="P60" i="1"/>
  <c r="L59" i="1"/>
  <c r="M59" i="1"/>
  <c r="N59" i="1"/>
  <c r="O59" i="1"/>
  <c r="P59" i="1"/>
  <c r="K59" i="1"/>
  <c r="K60" i="1"/>
  <c r="L58" i="1"/>
  <c r="M58" i="1"/>
  <c r="N58" i="1"/>
  <c r="O58" i="1"/>
  <c r="P58" i="1"/>
  <c r="K58" i="1"/>
  <c r="J72" i="1"/>
  <c r="J71" i="1"/>
  <c r="J70" i="1"/>
  <c r="P69" i="1"/>
  <c r="O69" i="1"/>
  <c r="N69" i="1"/>
  <c r="M69" i="1"/>
  <c r="L69" i="1"/>
  <c r="K69" i="1"/>
  <c r="J69" i="1" l="1"/>
  <c r="M36" i="1"/>
  <c r="L52" i="1" l="1"/>
  <c r="L36" i="1"/>
  <c r="J68" i="1" l="1"/>
  <c r="J67" i="1"/>
  <c r="J66" i="1"/>
  <c r="P65" i="1"/>
  <c r="O65" i="1"/>
  <c r="N65" i="1"/>
  <c r="M65" i="1"/>
  <c r="L65" i="1"/>
  <c r="K65" i="1"/>
  <c r="J65" i="1" l="1"/>
  <c r="O33" i="1"/>
  <c r="P33" i="1"/>
  <c r="O34" i="1"/>
  <c r="P34" i="1"/>
  <c r="O35" i="1"/>
  <c r="P35" i="1"/>
  <c r="K52" i="1"/>
  <c r="J53" i="1"/>
  <c r="J54" i="1"/>
  <c r="J55" i="1"/>
  <c r="J52" i="1" l="1"/>
  <c r="L44" i="1" l="1"/>
  <c r="M44" i="1"/>
  <c r="N44" i="1"/>
  <c r="O44" i="1"/>
  <c r="P44" i="1"/>
  <c r="K44" i="1"/>
  <c r="J46" i="1"/>
  <c r="J47" i="1"/>
  <c r="J45" i="1"/>
  <c r="J44" i="1" l="1"/>
  <c r="O57" i="1"/>
  <c r="K57" i="1"/>
  <c r="L32" i="1"/>
  <c r="L20" i="1"/>
  <c r="M20" i="1"/>
  <c r="M83" i="1" s="1"/>
  <c r="N20" i="1"/>
  <c r="O20" i="1"/>
  <c r="O83" i="1" s="1"/>
  <c r="P20" i="1"/>
  <c r="P83" i="1" s="1"/>
  <c r="K20" i="1"/>
  <c r="L22" i="1"/>
  <c r="L85" i="1" s="1"/>
  <c r="M22" i="1"/>
  <c r="M85" i="1" s="1"/>
  <c r="N22" i="1"/>
  <c r="O22" i="1"/>
  <c r="O85" i="1" s="1"/>
  <c r="P22" i="1"/>
  <c r="K22" i="1"/>
  <c r="L78" i="1"/>
  <c r="M78" i="1"/>
  <c r="N78" i="1"/>
  <c r="O78" i="1"/>
  <c r="P78" i="1"/>
  <c r="K78" i="1"/>
  <c r="L73" i="1"/>
  <c r="M73" i="1"/>
  <c r="N73" i="1"/>
  <c r="O73" i="1"/>
  <c r="P73" i="1"/>
  <c r="K73" i="1"/>
  <c r="L61" i="1"/>
  <c r="M61" i="1"/>
  <c r="N61" i="1"/>
  <c r="O61" i="1"/>
  <c r="P61" i="1"/>
  <c r="K61" i="1"/>
  <c r="L40" i="1"/>
  <c r="M40" i="1"/>
  <c r="N40" i="1"/>
  <c r="O40" i="1"/>
  <c r="P40" i="1"/>
  <c r="K40" i="1"/>
  <c r="N36" i="1"/>
  <c r="O36" i="1"/>
  <c r="P36" i="1"/>
  <c r="K36" i="1"/>
  <c r="L27" i="1"/>
  <c r="M27" i="1"/>
  <c r="N27" i="1"/>
  <c r="O27" i="1"/>
  <c r="P27" i="1"/>
  <c r="K27" i="1"/>
  <c r="P25" i="1"/>
  <c r="P21" i="1" s="1"/>
  <c r="P84" i="1" s="1"/>
  <c r="J79" i="1"/>
  <c r="J80" i="1"/>
  <c r="J81" i="1"/>
  <c r="J62" i="1"/>
  <c r="J63" i="1"/>
  <c r="J64" i="1"/>
  <c r="J74" i="1"/>
  <c r="J75" i="1"/>
  <c r="J76" i="1"/>
  <c r="J37" i="1"/>
  <c r="J38" i="1"/>
  <c r="J39" i="1"/>
  <c r="J41" i="1"/>
  <c r="J42" i="1"/>
  <c r="J43" i="1"/>
  <c r="J24" i="1"/>
  <c r="J26" i="1"/>
  <c r="J28" i="1"/>
  <c r="J29" i="1"/>
  <c r="J30" i="1"/>
  <c r="J61" i="1" l="1"/>
  <c r="N85" i="1"/>
  <c r="J73" i="1"/>
  <c r="M57" i="1"/>
  <c r="N57" i="1"/>
  <c r="P57" i="1"/>
  <c r="J22" i="1"/>
  <c r="M32" i="1"/>
  <c r="P19" i="1"/>
  <c r="J20" i="1"/>
  <c r="J59" i="1"/>
  <c r="O25" i="1"/>
  <c r="O32" i="1"/>
  <c r="K83" i="1"/>
  <c r="P85" i="1"/>
  <c r="P82" i="1" s="1"/>
  <c r="J36" i="1"/>
  <c r="J33" i="1"/>
  <c r="L57" i="1"/>
  <c r="N83" i="1"/>
  <c r="P23" i="1"/>
  <c r="L83" i="1"/>
  <c r="J60" i="1"/>
  <c r="K85" i="1"/>
  <c r="J34" i="1"/>
  <c r="K32" i="1"/>
  <c r="J58" i="1"/>
  <c r="J35" i="1"/>
  <c r="P32" i="1"/>
  <c r="N32" i="1"/>
  <c r="J78" i="1"/>
  <c r="J40" i="1"/>
  <c r="J27" i="1"/>
  <c r="E32" i="2"/>
  <c r="G20" i="2"/>
  <c r="H20" i="2"/>
  <c r="I20" i="2"/>
  <c r="J20" i="2"/>
  <c r="F20" i="2"/>
  <c r="J57" i="1" l="1"/>
  <c r="J83" i="1"/>
  <c r="N25" i="1"/>
  <c r="O21" i="1"/>
  <c r="O23" i="1"/>
  <c r="J85" i="1"/>
  <c r="J32" i="1"/>
  <c r="O19" i="1" l="1"/>
  <c r="O84" i="1"/>
  <c r="O82" i="1" s="1"/>
  <c r="M25" i="1"/>
  <c r="N21" i="1"/>
  <c r="N23" i="1"/>
  <c r="N19" i="1" l="1"/>
  <c r="N84" i="1"/>
  <c r="N82" i="1" s="1"/>
  <c r="L25" i="1"/>
  <c r="M21" i="1"/>
  <c r="M23" i="1"/>
  <c r="M19" i="1" l="1"/>
  <c r="M84" i="1"/>
  <c r="M82" i="1" s="1"/>
  <c r="K25" i="1"/>
  <c r="L21" i="1"/>
  <c r="L23" i="1"/>
  <c r="L19" i="1" l="1"/>
  <c r="L84" i="1"/>
  <c r="L82" i="1" s="1"/>
  <c r="K21" i="1"/>
  <c r="J25" i="1"/>
  <c r="K23" i="1"/>
  <c r="J23" i="1" s="1"/>
  <c r="J21" i="1" l="1"/>
  <c r="K19" i="1"/>
  <c r="J19" i="1" s="1"/>
  <c r="K84" i="1"/>
  <c r="J84" i="1" l="1"/>
  <c r="K82" i="1"/>
  <c r="J82" i="1" s="1"/>
</calcChain>
</file>

<file path=xl/sharedStrings.xml><?xml version="1.0" encoding="utf-8"?>
<sst xmlns="http://schemas.openxmlformats.org/spreadsheetml/2006/main" count="299" uniqueCount="88">
  <si>
    <t>№ п/п</t>
  </si>
  <si>
    <t>с (год)</t>
  </si>
  <si>
    <t>по (год)</t>
  </si>
  <si>
    <t>единица измерения</t>
  </si>
  <si>
    <t>всего, в т.ч.:</t>
  </si>
  <si>
    <t>х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</si>
  <si>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</si>
  <si>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</si>
  <si>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</si>
  <si>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</si>
  <si>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Объем финансирования мероприятий  ПП (рублей)</t>
  </si>
  <si>
    <t>1.2.</t>
  </si>
  <si>
    <t>стало</t>
  </si>
  <si>
    <t>было</t>
  </si>
  <si>
    <t>1.1.</t>
  </si>
  <si>
    <t>областной бюджет</t>
  </si>
  <si>
    <t>городской бюджет</t>
  </si>
  <si>
    <t>3.</t>
  </si>
  <si>
    <t>4.</t>
  </si>
  <si>
    <t>Ннаименование мероприятия ПП</t>
  </si>
  <si>
    <t>Срок  реализации мероприятия ПП</t>
  </si>
  <si>
    <t>Источники финансирования</t>
  </si>
  <si>
    <t>Всего</t>
  </si>
  <si>
    <t>Наименование</t>
  </si>
  <si>
    <t>Значение</t>
  </si>
  <si>
    <t>Коды классификации расходов</t>
  </si>
  <si>
    <t>Раздел</t>
  </si>
  <si>
    <t>Подраздел</t>
  </si>
  <si>
    <t xml:space="preserve">Главный распорядитель бюджетных средств </t>
  </si>
  <si>
    <t>Администрация КМР</t>
  </si>
  <si>
    <t>Таблица 7.6.4</t>
  </si>
  <si>
    <t>МЕРОПРИЯТИЯ  ПОДПРОГРАММЫ 6 МУНИЦИПАЛЬНОЙ ПРОГРАММЫ</t>
  </si>
  <si>
    <t>2020 год</t>
  </si>
  <si>
    <t>2021 год</t>
  </si>
  <si>
    <t>2022 год</t>
  </si>
  <si>
    <t>2023 год</t>
  </si>
  <si>
    <t>2024 год</t>
  </si>
  <si>
    <t>2025 год</t>
  </si>
  <si>
    <t>федеральный бюджет</t>
  </si>
  <si>
    <t>Код основного мероприятия целевой статьи расходов</t>
  </si>
  <si>
    <t>Задача 1 муниципальной подпрограммы - Оказание поддержки социально-незащищенных семей по газификации жилищного фонда и строительство объектов газовой инфраструктуры</t>
  </si>
  <si>
    <t>Задача 2 муниципальной подпрограммы - Развитие жилищного строительства многоквартирного жилого фонда  и оказание содействия строительству жилья эконом класса в микрорайонах комплексной жилой застройки путем строительства объектов инженерной инфраструктуры</t>
  </si>
  <si>
    <t>Количество новых подключенных абонентов к системе газоснабжения</t>
  </si>
  <si>
    <t>2.1.</t>
  </si>
  <si>
    <t>кв.м.</t>
  </si>
  <si>
    <t>Строительство и ввод в эксплуатацию жилья</t>
  </si>
  <si>
    <t>км</t>
  </si>
  <si>
    <t>Строительство водоводов</t>
  </si>
  <si>
    <t>мероприятие 1 ОМ 1 ПП  - Поддержка социально незащищенных семей по газификации жилого фонда</t>
  </si>
  <si>
    <t>2.2.</t>
  </si>
  <si>
    <t>мероприятие 2 ОМ 2 ПП  - 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</t>
  </si>
  <si>
    <t>3.1.</t>
  </si>
  <si>
    <t>мероприятие 1 ОМ 2 ПП  -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</si>
  <si>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мероприятие 1 ОМ 3 ПП  - Строительство водоводов в г.Калачинске Омской области</t>
  </si>
  <si>
    <t>3.2.</t>
  </si>
  <si>
    <t>мероприятие 2 ОМ 3 ПП  - Реализация прочих мероприятий</t>
  </si>
  <si>
    <t>Основное мероприятие 2 ПП - Развитие жилищного строительства</t>
  </si>
  <si>
    <t>Основное мероприятие 1 ПП - Газификация</t>
  </si>
  <si>
    <t>Основное мероприятие 3 ПП - Модернизация системы водоснабжения Калачинского городского поселения</t>
  </si>
  <si>
    <t>Основное мероприятие 4 ПП - Реализация регионального проекта «Чистая вода», направленного на достижение целей федерального проекта «Чистая вода»</t>
  </si>
  <si>
    <t>Цель муниципальной подпрограммы - Повышение качества предоставления жилищно-коммунальных услуг и улучшение качества проживания населения</t>
  </si>
  <si>
    <t>Задача 3 муниципальной подпрограммы - Повышение уровня обеспеченности и качества предоставляемых жилищно-коммунальных услуг</t>
  </si>
  <si>
    <t>Задача 4 муниципальной подпрограммы - Достижение целевых показателей национального проекта "Экология"</t>
  </si>
  <si>
    <t>ед.</t>
  </si>
  <si>
    <t>к постановлению Администрации Калачинского</t>
  </si>
  <si>
    <t>муниципального района</t>
  </si>
  <si>
    <t>Приложение к Подпрограмме "Развитие жилищно-коммунального комплекса, обеспечение энергетической эффективности в Калачинском городском поселении" муниципальной программы Калачинского городского поселения Калачинского района Омской области "Развитие экономического потенциала и реализация вопросов местного значения Калачинского городского поселения на 2020-2025 годы"</t>
  </si>
  <si>
    <t>2.3.</t>
  </si>
  <si>
    <t>мероприятие 3 ОМ 2 ПП - Передоставление молодым семьям - участникам подпрограммы при рождении (усыновлении) одного ребенка дополнительной социальной выплаты в размере не менее чем 5 процентов расчетной (средней) стоимости жилья</t>
  </si>
  <si>
    <t>Количество молодых семей получивших дополнительную социальную выплату при рождении (усыновлении) одного ребенка</t>
  </si>
  <si>
    <t>Количество молодых семей получивших социальную выплату</t>
  </si>
  <si>
    <t>семей</t>
  </si>
  <si>
    <t>мероприятие 2 ОМ 1 ПП  - Строительство блочно-модульной котельной ул.Железнодорожная г.Калачинске</t>
  </si>
  <si>
    <t>2.4.</t>
  </si>
  <si>
    <t>Общая площадь аварийного жилищного фонда, расселенного в пределах объема бюджетных средств, выделенных на данные цели в соответствующем году</t>
  </si>
  <si>
    <t>3.3.</t>
  </si>
  <si>
    <t xml:space="preserve">мероприятие 3 ОМ 3 ПП  - Строительство водопроводных сетей микрорайона Солнечный г.Калачинск </t>
  </si>
  <si>
    <t>Общая протяженность трассы водопровода</t>
  </si>
  <si>
    <t>мероприятие 4 ОМ 2 ПП - Обеспечение расходов на оплату разницы стоимости 1 кв.м., возникающих при реализации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</si>
  <si>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3.4.</t>
  </si>
  <si>
    <t xml:space="preserve">мероприятие 4 ОМ 3 ПП  - Приобретение технологического оборудования водохозяйственного назначения в г. Калачинк  </t>
  </si>
  <si>
    <t>Количество приобретенного оборудования</t>
  </si>
  <si>
    <t>шт.</t>
  </si>
  <si>
    <t>Приложение № 2</t>
  </si>
  <si>
    <t>мероприятие 5 ОМ 2 ПП - Приобретение жилых помещений фонда социального использования</t>
  </si>
  <si>
    <t>ед</t>
  </si>
  <si>
    <t xml:space="preserve">Приобретение жилых помещений </t>
  </si>
  <si>
    <t>от 04.08.2023 № 388-па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</si>
</sst>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2" fillId="0" borderId="0" xfId="0" applyFont="1"/>
    <xf numFmtId="2" fontId="3" fillId="2" borderId="1" xfId="0" applyNumberFormat="1" applyFont="1" applyFill="1" applyBorder="1" applyAlignment="1">
      <alignment horizontal="center" vertical="center"/>
    </xf>
    <xf numFmtId="2" fontId="3" fillId="2" borderId="2" xfId="0" applyNumberFormat="1" applyFont="1" applyFill="1" applyBorder="1" applyAlignment="1">
      <alignment horizontal="center" vertical="center"/>
    </xf>
    <xf numFmtId="2" fontId="3" fillId="2" borderId="3" xfId="0" applyNumberFormat="1" applyFont="1" applyFill="1" applyBorder="1" applyAlignment="1">
      <alignment horizontal="center" vertical="center"/>
    </xf>
    <xf numFmtId="0" fontId="3" fillId="2" borderId="0" xfId="0" applyFont="1" applyFill="1"/>
    <xf numFmtId="0" fontId="4" fillId="2" borderId="0" xfId="0" applyFont="1" applyFill="1"/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/>
    </xf>
    <xf numFmtId="2" fontId="4" fillId="2" borderId="0" xfId="0" applyNumberFormat="1" applyFont="1" applyFill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justify" vertical="center" wrapText="1"/>
    </xf>
    <xf numFmtId="0" fontId="3" fillId="2" borderId="4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right" vertical="center"/>
    </xf>
    <xf numFmtId="0" fontId="3" fillId="2" borderId="1" xfId="0" applyFont="1" applyFill="1" applyBorder="1" applyAlignment="1">
      <alignment horizontal="center" vertical="center" textRotation="90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16" fontId="3" fillId="2" borderId="1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94"/>
  <sheetViews>
    <sheetView tabSelected="1" view="pageBreakPreview" topLeftCell="A7" zoomScale="55" zoomScaleNormal="70" zoomScaleSheetLayoutView="55" workbookViewId="0">
      <selection activeCell="E52" sqref="E52:E55"/>
    </sheetView>
  </sheetViews>
  <sheetFormatPr defaultColWidth="9.109375" defaultRowHeight="14.4" x14ac:dyDescent="0.3"/>
  <cols>
    <col min="1" max="1" width="10.6640625" style="7" bestFit="1" customWidth="1"/>
    <col min="2" max="2" width="36.33203125" style="7" customWidth="1"/>
    <col min="3" max="4" width="9.109375" style="7"/>
    <col min="5" max="5" width="16.5546875" style="7" customWidth="1"/>
    <col min="6" max="6" width="9.109375" style="7"/>
    <col min="7" max="7" width="12.109375" style="7" customWidth="1"/>
    <col min="8" max="8" width="13.5546875" style="7" customWidth="1"/>
    <col min="9" max="9" width="16.88671875" style="7" customWidth="1"/>
    <col min="10" max="10" width="15.88671875" style="7" customWidth="1"/>
    <col min="11" max="11" width="12.6640625" style="7" bestFit="1" customWidth="1"/>
    <col min="12" max="12" width="14.109375" style="7" customWidth="1"/>
    <col min="13" max="13" width="12.6640625" style="7" customWidth="1"/>
    <col min="14" max="14" width="13.88671875" style="7" customWidth="1"/>
    <col min="15" max="15" width="13.33203125" style="7" customWidth="1"/>
    <col min="16" max="16" width="13.6640625" style="7" customWidth="1"/>
    <col min="17" max="17" width="32" style="7" customWidth="1"/>
    <col min="18" max="18" width="10.5546875" style="7" customWidth="1"/>
    <col min="19" max="16384" width="9.109375" style="7"/>
  </cols>
  <sheetData>
    <row r="1" spans="1:25" x14ac:dyDescent="0.3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24" t="s">
        <v>83</v>
      </c>
      <c r="T1" s="24"/>
      <c r="U1" s="24"/>
      <c r="V1" s="24"/>
      <c r="W1" s="24"/>
      <c r="X1" s="24"/>
      <c r="Y1" s="24"/>
    </row>
    <row r="2" spans="1:25" x14ac:dyDescent="0.3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24" t="s">
        <v>64</v>
      </c>
      <c r="T2" s="24"/>
      <c r="U2" s="24"/>
      <c r="V2" s="24"/>
      <c r="W2" s="24"/>
      <c r="X2" s="24"/>
      <c r="Y2" s="24"/>
    </row>
    <row r="3" spans="1:25" x14ac:dyDescent="0.3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24" t="s">
        <v>65</v>
      </c>
      <c r="T3" s="24"/>
      <c r="U3" s="24"/>
      <c r="V3" s="24"/>
      <c r="W3" s="24"/>
      <c r="X3" s="24"/>
      <c r="Y3" s="24"/>
    </row>
    <row r="4" spans="1:25" x14ac:dyDescent="0.3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24" t="s">
        <v>87</v>
      </c>
      <c r="T4" s="24"/>
      <c r="U4" s="24"/>
      <c r="V4" s="24"/>
      <c r="W4" s="24"/>
      <c r="X4" s="24"/>
      <c r="Y4" s="24"/>
    </row>
    <row r="5" spans="1:25" ht="15" customHeight="1" x14ac:dyDescent="0.3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25" t="s">
        <v>66</v>
      </c>
      <c r="T5" s="25"/>
      <c r="U5" s="25"/>
      <c r="V5" s="25"/>
      <c r="W5" s="25"/>
      <c r="X5" s="25"/>
      <c r="Y5" s="25"/>
    </row>
    <row r="6" spans="1:25" ht="23.25" customHeight="1" x14ac:dyDescent="0.3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25"/>
      <c r="T6" s="25"/>
      <c r="U6" s="25"/>
      <c r="V6" s="25"/>
      <c r="W6" s="25"/>
      <c r="X6" s="25"/>
      <c r="Y6" s="25"/>
    </row>
    <row r="7" spans="1:25" ht="23.25" customHeight="1" x14ac:dyDescent="0.3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25"/>
      <c r="T7" s="25"/>
      <c r="U7" s="25"/>
      <c r="V7" s="25"/>
      <c r="W7" s="25"/>
      <c r="X7" s="25"/>
      <c r="Y7" s="25"/>
    </row>
    <row r="8" spans="1:25" ht="48.75" customHeight="1" x14ac:dyDescent="0.3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25"/>
      <c r="T8" s="25"/>
      <c r="U8" s="25"/>
      <c r="V8" s="25"/>
      <c r="W8" s="25"/>
      <c r="X8" s="25"/>
      <c r="Y8" s="25"/>
    </row>
    <row r="9" spans="1:25" x14ac:dyDescent="0.3">
      <c r="A9" s="31" t="s">
        <v>30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</row>
    <row r="10" spans="1:25" x14ac:dyDescent="0.3">
      <c r="A10" s="36" t="s">
        <v>31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</row>
    <row r="11" spans="1:25" x14ac:dyDescent="0.3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</row>
    <row r="12" spans="1:25" ht="29.4" customHeight="1" x14ac:dyDescent="0.3">
      <c r="A12" s="16" t="s">
        <v>0</v>
      </c>
      <c r="B12" s="16" t="s">
        <v>19</v>
      </c>
      <c r="C12" s="17" t="s">
        <v>20</v>
      </c>
      <c r="D12" s="17"/>
      <c r="E12" s="17" t="s">
        <v>28</v>
      </c>
      <c r="F12" s="16" t="s">
        <v>10</v>
      </c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 t="s">
        <v>9</v>
      </c>
      <c r="R12" s="16"/>
      <c r="S12" s="16"/>
      <c r="T12" s="16"/>
      <c r="U12" s="16"/>
      <c r="V12" s="16"/>
      <c r="W12" s="16"/>
      <c r="X12" s="16"/>
      <c r="Y12" s="16"/>
    </row>
    <row r="13" spans="1:25" ht="42" customHeight="1" x14ac:dyDescent="0.3">
      <c r="A13" s="16"/>
      <c r="B13" s="16"/>
      <c r="C13" s="17"/>
      <c r="D13" s="17"/>
      <c r="E13" s="17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 t="s">
        <v>23</v>
      </c>
      <c r="R13" s="32" t="s">
        <v>3</v>
      </c>
      <c r="S13" s="16" t="s">
        <v>24</v>
      </c>
      <c r="T13" s="16"/>
      <c r="U13" s="16"/>
      <c r="V13" s="16"/>
      <c r="W13" s="16"/>
      <c r="X13" s="16"/>
      <c r="Y13" s="16"/>
    </row>
    <row r="14" spans="1:25" ht="61.2" customHeight="1" x14ac:dyDescent="0.3">
      <c r="A14" s="16"/>
      <c r="B14" s="16"/>
      <c r="C14" s="17"/>
      <c r="D14" s="17"/>
      <c r="E14" s="17"/>
      <c r="F14" s="33" t="s">
        <v>25</v>
      </c>
      <c r="G14" s="34"/>
      <c r="H14" s="35"/>
      <c r="I14" s="17" t="s">
        <v>21</v>
      </c>
      <c r="J14" s="16" t="s">
        <v>22</v>
      </c>
      <c r="K14" s="16" t="s">
        <v>6</v>
      </c>
      <c r="L14" s="16"/>
      <c r="M14" s="16"/>
      <c r="N14" s="16"/>
      <c r="O14" s="16"/>
      <c r="P14" s="16"/>
      <c r="Q14" s="16"/>
      <c r="R14" s="32"/>
      <c r="S14" s="16" t="s">
        <v>22</v>
      </c>
      <c r="T14" s="16" t="s">
        <v>7</v>
      </c>
      <c r="U14" s="16"/>
      <c r="V14" s="16"/>
      <c r="W14" s="16"/>
      <c r="X14" s="16"/>
      <c r="Y14" s="16"/>
    </row>
    <row r="15" spans="1:25" ht="93" customHeight="1" x14ac:dyDescent="0.3">
      <c r="A15" s="16"/>
      <c r="B15" s="16"/>
      <c r="C15" s="13" t="s">
        <v>1</v>
      </c>
      <c r="D15" s="13" t="s">
        <v>2</v>
      </c>
      <c r="E15" s="17"/>
      <c r="F15" s="13" t="s">
        <v>26</v>
      </c>
      <c r="G15" s="13" t="s">
        <v>27</v>
      </c>
      <c r="H15" s="14" t="s">
        <v>39</v>
      </c>
      <c r="I15" s="17"/>
      <c r="J15" s="16"/>
      <c r="K15" s="13" t="s">
        <v>32</v>
      </c>
      <c r="L15" s="13" t="s">
        <v>33</v>
      </c>
      <c r="M15" s="13" t="s">
        <v>34</v>
      </c>
      <c r="N15" s="13" t="s">
        <v>35</v>
      </c>
      <c r="O15" s="13" t="s">
        <v>36</v>
      </c>
      <c r="P15" s="13" t="s">
        <v>37</v>
      </c>
      <c r="Q15" s="16"/>
      <c r="R15" s="32"/>
      <c r="S15" s="16"/>
      <c r="T15" s="13" t="s">
        <v>32</v>
      </c>
      <c r="U15" s="13" t="s">
        <v>33</v>
      </c>
      <c r="V15" s="13" t="s">
        <v>34</v>
      </c>
      <c r="W15" s="13" t="s">
        <v>35</v>
      </c>
      <c r="X15" s="13" t="s">
        <v>36</v>
      </c>
      <c r="Y15" s="13" t="s">
        <v>37</v>
      </c>
    </row>
    <row r="16" spans="1:25" ht="17.25" customHeight="1" x14ac:dyDescent="0.3">
      <c r="A16" s="13">
        <v>1</v>
      </c>
      <c r="B16" s="13">
        <v>2</v>
      </c>
      <c r="C16" s="13">
        <v>3</v>
      </c>
      <c r="D16" s="13">
        <v>4</v>
      </c>
      <c r="E16" s="13">
        <v>5</v>
      </c>
      <c r="F16" s="13">
        <v>6</v>
      </c>
      <c r="G16" s="13">
        <v>7</v>
      </c>
      <c r="H16" s="13">
        <v>8</v>
      </c>
      <c r="I16" s="13">
        <v>9</v>
      </c>
      <c r="J16" s="13">
        <v>10</v>
      </c>
      <c r="K16" s="13">
        <v>11</v>
      </c>
      <c r="L16" s="13">
        <v>12</v>
      </c>
      <c r="M16" s="13">
        <v>13</v>
      </c>
      <c r="N16" s="13">
        <v>14</v>
      </c>
      <c r="O16" s="13">
        <v>15</v>
      </c>
      <c r="P16" s="13">
        <v>16</v>
      </c>
      <c r="Q16" s="13">
        <v>17</v>
      </c>
      <c r="R16" s="13">
        <v>18</v>
      </c>
      <c r="S16" s="13">
        <v>19</v>
      </c>
      <c r="T16" s="13">
        <v>20</v>
      </c>
      <c r="U16" s="13">
        <v>21</v>
      </c>
      <c r="V16" s="13">
        <v>22</v>
      </c>
      <c r="W16" s="13">
        <v>23</v>
      </c>
      <c r="X16" s="13">
        <v>24</v>
      </c>
      <c r="Y16" s="13">
        <v>25</v>
      </c>
    </row>
    <row r="17" spans="1:25" ht="18" customHeight="1" x14ac:dyDescent="0.3">
      <c r="A17" s="26" t="s">
        <v>60</v>
      </c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8"/>
    </row>
    <row r="18" spans="1:25" ht="18" customHeight="1" x14ac:dyDescent="0.3">
      <c r="A18" s="26" t="s">
        <v>40</v>
      </c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8"/>
    </row>
    <row r="19" spans="1:25" ht="25.5" customHeight="1" x14ac:dyDescent="0.3">
      <c r="A19" s="19">
        <v>1</v>
      </c>
      <c r="B19" s="20" t="s">
        <v>57</v>
      </c>
      <c r="C19" s="19">
        <v>2020</v>
      </c>
      <c r="D19" s="19">
        <v>2025</v>
      </c>
      <c r="E19" s="20" t="s">
        <v>29</v>
      </c>
      <c r="F19" s="22" t="s">
        <v>5</v>
      </c>
      <c r="G19" s="22" t="s">
        <v>5</v>
      </c>
      <c r="H19" s="22" t="s">
        <v>5</v>
      </c>
      <c r="I19" s="15" t="s">
        <v>4</v>
      </c>
      <c r="J19" s="3">
        <f>SUM(K19:P19)</f>
        <v>1350057.8599999999</v>
      </c>
      <c r="K19" s="3">
        <f>K20+K21+K22</f>
        <v>930057.86</v>
      </c>
      <c r="L19" s="3">
        <f t="shared" ref="L19:P19" si="0">L20+L21+L22</f>
        <v>100000</v>
      </c>
      <c r="M19" s="3">
        <f t="shared" si="0"/>
        <v>20000</v>
      </c>
      <c r="N19" s="3">
        <f t="shared" si="0"/>
        <v>100000</v>
      </c>
      <c r="O19" s="3">
        <f t="shared" si="0"/>
        <v>100000</v>
      </c>
      <c r="P19" s="3">
        <f t="shared" si="0"/>
        <v>100000</v>
      </c>
      <c r="Q19" s="20" t="s">
        <v>5</v>
      </c>
      <c r="R19" s="20" t="s">
        <v>5</v>
      </c>
      <c r="S19" s="19" t="s">
        <v>5</v>
      </c>
      <c r="T19" s="19" t="s">
        <v>5</v>
      </c>
      <c r="U19" s="19" t="s">
        <v>5</v>
      </c>
      <c r="V19" s="19" t="s">
        <v>5</v>
      </c>
      <c r="W19" s="19" t="s">
        <v>5</v>
      </c>
      <c r="X19" s="19" t="s">
        <v>5</v>
      </c>
      <c r="Y19" s="19" t="s">
        <v>5</v>
      </c>
    </row>
    <row r="20" spans="1:25" ht="33.75" customHeight="1" x14ac:dyDescent="0.3">
      <c r="A20" s="29"/>
      <c r="B20" s="21"/>
      <c r="C20" s="29"/>
      <c r="D20" s="29"/>
      <c r="E20" s="21"/>
      <c r="F20" s="23"/>
      <c r="G20" s="23"/>
      <c r="H20" s="23"/>
      <c r="I20" s="8" t="s">
        <v>38</v>
      </c>
      <c r="J20" s="3">
        <f t="shared" ref="J20:J30" si="1">SUM(K20:P20)</f>
        <v>0</v>
      </c>
      <c r="K20" s="3">
        <f>K24+K28</f>
        <v>0</v>
      </c>
      <c r="L20" s="3">
        <f t="shared" ref="L20:P20" si="2">L24+L28</f>
        <v>0</v>
      </c>
      <c r="M20" s="3">
        <f t="shared" si="2"/>
        <v>0</v>
      </c>
      <c r="N20" s="3">
        <f t="shared" si="2"/>
        <v>0</v>
      </c>
      <c r="O20" s="3">
        <f t="shared" si="2"/>
        <v>0</v>
      </c>
      <c r="P20" s="3">
        <f t="shared" si="2"/>
        <v>0</v>
      </c>
      <c r="Q20" s="21"/>
      <c r="R20" s="21"/>
      <c r="S20" s="29"/>
      <c r="T20" s="29"/>
      <c r="U20" s="29"/>
      <c r="V20" s="29"/>
      <c r="W20" s="29"/>
      <c r="X20" s="29"/>
      <c r="Y20" s="29"/>
    </row>
    <row r="21" spans="1:25" ht="33.75" customHeight="1" x14ac:dyDescent="0.3">
      <c r="A21" s="29"/>
      <c r="B21" s="21"/>
      <c r="C21" s="29"/>
      <c r="D21" s="29"/>
      <c r="E21" s="21"/>
      <c r="F21" s="23"/>
      <c r="G21" s="23"/>
      <c r="H21" s="23"/>
      <c r="I21" s="8" t="s">
        <v>15</v>
      </c>
      <c r="J21" s="3">
        <f t="shared" si="1"/>
        <v>0</v>
      </c>
      <c r="K21" s="3">
        <f>K25+K29</f>
        <v>0</v>
      </c>
      <c r="L21" s="3">
        <f t="shared" ref="L21:P21" si="3">L25+L29</f>
        <v>0</v>
      </c>
      <c r="M21" s="3">
        <f t="shared" si="3"/>
        <v>0</v>
      </c>
      <c r="N21" s="3">
        <f t="shared" si="3"/>
        <v>0</v>
      </c>
      <c r="O21" s="3">
        <f t="shared" si="3"/>
        <v>0</v>
      </c>
      <c r="P21" s="3">
        <f t="shared" si="3"/>
        <v>0</v>
      </c>
      <c r="Q21" s="21"/>
      <c r="R21" s="21"/>
      <c r="S21" s="29"/>
      <c r="T21" s="29"/>
      <c r="U21" s="29"/>
      <c r="V21" s="29"/>
      <c r="W21" s="29"/>
      <c r="X21" s="29"/>
      <c r="Y21" s="29"/>
    </row>
    <row r="22" spans="1:25" ht="33.75" customHeight="1" x14ac:dyDescent="0.3">
      <c r="A22" s="29"/>
      <c r="B22" s="21"/>
      <c r="C22" s="29"/>
      <c r="D22" s="29"/>
      <c r="E22" s="21"/>
      <c r="F22" s="23"/>
      <c r="G22" s="23"/>
      <c r="H22" s="23"/>
      <c r="I22" s="8" t="s">
        <v>16</v>
      </c>
      <c r="J22" s="3">
        <f t="shared" si="1"/>
        <v>1350057.8599999999</v>
      </c>
      <c r="K22" s="3">
        <f>K26+K30</f>
        <v>930057.86</v>
      </c>
      <c r="L22" s="3">
        <f t="shared" ref="L22:P22" si="4">L26+L30</f>
        <v>100000</v>
      </c>
      <c r="M22" s="3">
        <f t="shared" si="4"/>
        <v>20000</v>
      </c>
      <c r="N22" s="3">
        <f t="shared" si="4"/>
        <v>100000</v>
      </c>
      <c r="O22" s="3">
        <f t="shared" si="4"/>
        <v>100000</v>
      </c>
      <c r="P22" s="3">
        <f t="shared" si="4"/>
        <v>100000</v>
      </c>
      <c r="Q22" s="21"/>
      <c r="R22" s="21"/>
      <c r="S22" s="29"/>
      <c r="T22" s="29"/>
      <c r="U22" s="29"/>
      <c r="V22" s="29"/>
      <c r="W22" s="29"/>
      <c r="X22" s="29"/>
      <c r="Y22" s="29"/>
    </row>
    <row r="23" spans="1:25" ht="19.5" customHeight="1" x14ac:dyDescent="0.3">
      <c r="A23" s="19" t="s">
        <v>14</v>
      </c>
      <c r="B23" s="20" t="s">
        <v>48</v>
      </c>
      <c r="C23" s="19">
        <v>2020</v>
      </c>
      <c r="D23" s="19">
        <v>2025</v>
      </c>
      <c r="E23" s="20" t="s">
        <v>29</v>
      </c>
      <c r="F23" s="22" t="s">
        <v>5</v>
      </c>
      <c r="G23" s="22" t="s">
        <v>5</v>
      </c>
      <c r="H23" s="22" t="s">
        <v>5</v>
      </c>
      <c r="I23" s="15" t="s">
        <v>4</v>
      </c>
      <c r="J23" s="3">
        <f t="shared" si="1"/>
        <v>580000</v>
      </c>
      <c r="K23" s="3">
        <f>K24+K25+K26</f>
        <v>160000</v>
      </c>
      <c r="L23" s="3">
        <f t="shared" ref="L23:P23" si="5">L24+L25+L26</f>
        <v>100000</v>
      </c>
      <c r="M23" s="3">
        <f t="shared" si="5"/>
        <v>20000</v>
      </c>
      <c r="N23" s="3">
        <f t="shared" si="5"/>
        <v>100000</v>
      </c>
      <c r="O23" s="3">
        <f t="shared" si="5"/>
        <v>100000</v>
      </c>
      <c r="P23" s="3">
        <f t="shared" si="5"/>
        <v>100000</v>
      </c>
      <c r="Q23" s="20" t="s">
        <v>42</v>
      </c>
      <c r="R23" s="19" t="s">
        <v>63</v>
      </c>
      <c r="S23" s="19">
        <v>95</v>
      </c>
      <c r="T23" s="19">
        <v>20</v>
      </c>
      <c r="U23" s="19">
        <v>15</v>
      </c>
      <c r="V23" s="19">
        <v>15</v>
      </c>
      <c r="W23" s="19">
        <v>15</v>
      </c>
      <c r="X23" s="19">
        <v>15</v>
      </c>
      <c r="Y23" s="19">
        <v>15</v>
      </c>
    </row>
    <row r="24" spans="1:25" ht="28.2" x14ac:dyDescent="0.3">
      <c r="A24" s="29"/>
      <c r="B24" s="21"/>
      <c r="C24" s="29"/>
      <c r="D24" s="29"/>
      <c r="E24" s="21"/>
      <c r="F24" s="23"/>
      <c r="G24" s="23"/>
      <c r="H24" s="23"/>
      <c r="I24" s="9" t="s">
        <v>38</v>
      </c>
      <c r="J24" s="3">
        <f t="shared" si="1"/>
        <v>0</v>
      </c>
      <c r="K24" s="3">
        <v>0</v>
      </c>
      <c r="L24" s="3">
        <v>0</v>
      </c>
      <c r="M24" s="3">
        <v>0</v>
      </c>
      <c r="N24" s="3">
        <v>0</v>
      </c>
      <c r="O24" s="3">
        <v>0</v>
      </c>
      <c r="P24" s="3">
        <v>0</v>
      </c>
      <c r="Q24" s="21"/>
      <c r="R24" s="29"/>
      <c r="S24" s="29"/>
      <c r="T24" s="29"/>
      <c r="U24" s="29"/>
      <c r="V24" s="29"/>
      <c r="W24" s="29"/>
      <c r="X24" s="29"/>
      <c r="Y24" s="29"/>
    </row>
    <row r="25" spans="1:25" ht="28.2" x14ac:dyDescent="0.3">
      <c r="A25" s="29"/>
      <c r="B25" s="21"/>
      <c r="C25" s="29"/>
      <c r="D25" s="29"/>
      <c r="E25" s="21"/>
      <c r="F25" s="23"/>
      <c r="G25" s="23"/>
      <c r="H25" s="23"/>
      <c r="I25" s="9" t="s">
        <v>15</v>
      </c>
      <c r="J25" s="3">
        <f>SUM(K25:P25)</f>
        <v>0</v>
      </c>
      <c r="K25" s="3">
        <f t="shared" ref="K25:P25" si="6">SUM(L25:Q25)</f>
        <v>0</v>
      </c>
      <c r="L25" s="3">
        <f t="shared" si="6"/>
        <v>0</v>
      </c>
      <c r="M25" s="3">
        <f t="shared" si="6"/>
        <v>0</v>
      </c>
      <c r="N25" s="3">
        <f t="shared" si="6"/>
        <v>0</v>
      </c>
      <c r="O25" s="3">
        <f t="shared" si="6"/>
        <v>0</v>
      </c>
      <c r="P25" s="3">
        <f t="shared" si="6"/>
        <v>0</v>
      </c>
      <c r="Q25" s="21"/>
      <c r="R25" s="29"/>
      <c r="S25" s="29"/>
      <c r="T25" s="29"/>
      <c r="U25" s="29"/>
      <c r="V25" s="29"/>
      <c r="W25" s="29"/>
      <c r="X25" s="29"/>
      <c r="Y25" s="29"/>
    </row>
    <row r="26" spans="1:25" ht="28.2" x14ac:dyDescent="0.3">
      <c r="A26" s="29"/>
      <c r="B26" s="21"/>
      <c r="C26" s="29"/>
      <c r="D26" s="29"/>
      <c r="E26" s="21"/>
      <c r="F26" s="23"/>
      <c r="G26" s="23"/>
      <c r="H26" s="23"/>
      <c r="I26" s="9" t="s">
        <v>16</v>
      </c>
      <c r="J26" s="3">
        <f>SUM(K26:P26)</f>
        <v>580000</v>
      </c>
      <c r="K26" s="3">
        <v>160000</v>
      </c>
      <c r="L26" s="3">
        <v>100000</v>
      </c>
      <c r="M26" s="3">
        <v>20000</v>
      </c>
      <c r="N26" s="3">
        <v>100000</v>
      </c>
      <c r="O26" s="3">
        <v>100000</v>
      </c>
      <c r="P26" s="3">
        <v>100000</v>
      </c>
      <c r="Q26" s="21"/>
      <c r="R26" s="29"/>
      <c r="S26" s="29"/>
      <c r="T26" s="29"/>
      <c r="U26" s="29"/>
      <c r="V26" s="29"/>
      <c r="W26" s="29"/>
      <c r="X26" s="29"/>
      <c r="Y26" s="29"/>
    </row>
    <row r="27" spans="1:25" ht="27.75" customHeight="1" x14ac:dyDescent="0.3">
      <c r="A27" s="16" t="s">
        <v>11</v>
      </c>
      <c r="B27" s="20" t="s">
        <v>72</v>
      </c>
      <c r="C27" s="19">
        <v>2020</v>
      </c>
      <c r="D27" s="19">
        <v>2025</v>
      </c>
      <c r="E27" s="20" t="s">
        <v>29</v>
      </c>
      <c r="F27" s="22" t="s">
        <v>5</v>
      </c>
      <c r="G27" s="22" t="s">
        <v>5</v>
      </c>
      <c r="H27" s="22" t="s">
        <v>5</v>
      </c>
      <c r="I27" s="15" t="s">
        <v>4</v>
      </c>
      <c r="J27" s="3">
        <f t="shared" si="1"/>
        <v>770057.86</v>
      </c>
      <c r="K27" s="3">
        <f>K28+K29+K30</f>
        <v>770057.86</v>
      </c>
      <c r="L27" s="3">
        <f t="shared" ref="L27:P27" si="7">L28+L29+L30</f>
        <v>0</v>
      </c>
      <c r="M27" s="3">
        <f t="shared" si="7"/>
        <v>0</v>
      </c>
      <c r="N27" s="3">
        <f t="shared" si="7"/>
        <v>0</v>
      </c>
      <c r="O27" s="3">
        <f t="shared" si="7"/>
        <v>0</v>
      </c>
      <c r="P27" s="3">
        <f t="shared" si="7"/>
        <v>0</v>
      </c>
      <c r="Q27" s="19" t="s">
        <v>5</v>
      </c>
      <c r="R27" s="19" t="s">
        <v>5</v>
      </c>
      <c r="S27" s="19" t="s">
        <v>5</v>
      </c>
      <c r="T27" s="19" t="s">
        <v>5</v>
      </c>
      <c r="U27" s="19" t="s">
        <v>5</v>
      </c>
      <c r="V27" s="19" t="s">
        <v>5</v>
      </c>
      <c r="W27" s="19" t="s">
        <v>5</v>
      </c>
      <c r="X27" s="19" t="s">
        <v>5</v>
      </c>
      <c r="Y27" s="19" t="s">
        <v>5</v>
      </c>
    </row>
    <row r="28" spans="1:25" ht="32.25" customHeight="1" x14ac:dyDescent="0.3">
      <c r="A28" s="16"/>
      <c r="B28" s="21"/>
      <c r="C28" s="29"/>
      <c r="D28" s="29"/>
      <c r="E28" s="21"/>
      <c r="F28" s="23"/>
      <c r="G28" s="23"/>
      <c r="H28" s="23"/>
      <c r="I28" s="9" t="s">
        <v>38</v>
      </c>
      <c r="J28" s="3">
        <f t="shared" si="1"/>
        <v>0</v>
      </c>
      <c r="K28" s="3">
        <v>0</v>
      </c>
      <c r="L28" s="3">
        <v>0</v>
      </c>
      <c r="M28" s="3">
        <v>0</v>
      </c>
      <c r="N28" s="3">
        <v>0</v>
      </c>
      <c r="O28" s="3">
        <v>0</v>
      </c>
      <c r="P28" s="3">
        <v>0</v>
      </c>
      <c r="Q28" s="29"/>
      <c r="R28" s="29"/>
      <c r="S28" s="29"/>
      <c r="T28" s="29"/>
      <c r="U28" s="29"/>
      <c r="V28" s="29"/>
      <c r="W28" s="29"/>
      <c r="X28" s="29"/>
      <c r="Y28" s="29"/>
    </row>
    <row r="29" spans="1:25" ht="32.25" customHeight="1" x14ac:dyDescent="0.3">
      <c r="A29" s="16"/>
      <c r="B29" s="21"/>
      <c r="C29" s="29"/>
      <c r="D29" s="29"/>
      <c r="E29" s="21"/>
      <c r="F29" s="23"/>
      <c r="G29" s="23"/>
      <c r="H29" s="23"/>
      <c r="I29" s="9" t="s">
        <v>15</v>
      </c>
      <c r="J29" s="3">
        <f t="shared" si="1"/>
        <v>0</v>
      </c>
      <c r="K29" s="3">
        <v>0</v>
      </c>
      <c r="L29" s="3">
        <v>0</v>
      </c>
      <c r="M29" s="3">
        <v>0</v>
      </c>
      <c r="N29" s="3">
        <v>0</v>
      </c>
      <c r="O29" s="3">
        <v>0</v>
      </c>
      <c r="P29" s="3">
        <v>0</v>
      </c>
      <c r="Q29" s="29"/>
      <c r="R29" s="29"/>
      <c r="S29" s="29"/>
      <c r="T29" s="29"/>
      <c r="U29" s="29"/>
      <c r="V29" s="29"/>
      <c r="W29" s="29"/>
      <c r="X29" s="29"/>
      <c r="Y29" s="29"/>
    </row>
    <row r="30" spans="1:25" ht="32.25" customHeight="1" x14ac:dyDescent="0.3">
      <c r="A30" s="16"/>
      <c r="B30" s="21"/>
      <c r="C30" s="29"/>
      <c r="D30" s="29"/>
      <c r="E30" s="21"/>
      <c r="F30" s="23"/>
      <c r="G30" s="23"/>
      <c r="H30" s="23"/>
      <c r="I30" s="9" t="s">
        <v>16</v>
      </c>
      <c r="J30" s="3">
        <f t="shared" si="1"/>
        <v>770057.86</v>
      </c>
      <c r="K30" s="3">
        <v>770057.86</v>
      </c>
      <c r="L30" s="3">
        <v>0</v>
      </c>
      <c r="M30" s="3">
        <v>0</v>
      </c>
      <c r="N30" s="3">
        <v>0</v>
      </c>
      <c r="O30" s="3">
        <v>0</v>
      </c>
      <c r="P30" s="3">
        <v>0</v>
      </c>
      <c r="Q30" s="29"/>
      <c r="R30" s="29"/>
      <c r="S30" s="29"/>
      <c r="T30" s="29"/>
      <c r="U30" s="29"/>
      <c r="V30" s="29"/>
      <c r="W30" s="29"/>
      <c r="X30" s="29"/>
      <c r="Y30" s="29"/>
    </row>
    <row r="31" spans="1:25" ht="19.5" customHeight="1" x14ac:dyDescent="0.3">
      <c r="A31" s="26" t="s">
        <v>41</v>
      </c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8"/>
    </row>
    <row r="32" spans="1:25" ht="35.25" customHeight="1" x14ac:dyDescent="0.3">
      <c r="A32" s="19">
        <v>2</v>
      </c>
      <c r="B32" s="20" t="s">
        <v>56</v>
      </c>
      <c r="C32" s="19">
        <v>2020</v>
      </c>
      <c r="D32" s="19">
        <v>2025</v>
      </c>
      <c r="E32" s="20" t="s">
        <v>29</v>
      </c>
      <c r="F32" s="22" t="s">
        <v>5</v>
      </c>
      <c r="G32" s="22" t="s">
        <v>5</v>
      </c>
      <c r="H32" s="22" t="s">
        <v>5</v>
      </c>
      <c r="I32" s="8" t="s">
        <v>4</v>
      </c>
      <c r="J32" s="3">
        <f>SUM(K32:P32)</f>
        <v>199504093.66000003</v>
      </c>
      <c r="K32" s="3">
        <f>K33+K34+K35</f>
        <v>16596859.070000002</v>
      </c>
      <c r="L32" s="3">
        <f t="shared" ref="L32:P32" si="8">L33+L34+L35</f>
        <v>71837722.799999997</v>
      </c>
      <c r="M32" s="3">
        <f t="shared" si="8"/>
        <v>18344257.969999999</v>
      </c>
      <c r="N32" s="3">
        <f t="shared" si="8"/>
        <v>90128880.260000005</v>
      </c>
      <c r="O32" s="3">
        <f t="shared" si="8"/>
        <v>1298186.78</v>
      </c>
      <c r="P32" s="3">
        <f t="shared" si="8"/>
        <v>1298186.78</v>
      </c>
      <c r="Q32" s="19" t="s">
        <v>5</v>
      </c>
      <c r="R32" s="19" t="s">
        <v>5</v>
      </c>
      <c r="S32" s="19" t="s">
        <v>5</v>
      </c>
      <c r="T32" s="19" t="s">
        <v>5</v>
      </c>
      <c r="U32" s="19" t="s">
        <v>5</v>
      </c>
      <c r="V32" s="19" t="s">
        <v>5</v>
      </c>
      <c r="W32" s="19" t="s">
        <v>5</v>
      </c>
      <c r="X32" s="19" t="s">
        <v>5</v>
      </c>
      <c r="Y32" s="19" t="s">
        <v>5</v>
      </c>
    </row>
    <row r="33" spans="1:25" ht="34.5" customHeight="1" x14ac:dyDescent="0.3">
      <c r="A33" s="29"/>
      <c r="B33" s="21"/>
      <c r="C33" s="29"/>
      <c r="D33" s="29"/>
      <c r="E33" s="21"/>
      <c r="F33" s="23"/>
      <c r="G33" s="23"/>
      <c r="H33" s="23"/>
      <c r="I33" s="8" t="s">
        <v>38</v>
      </c>
      <c r="J33" s="3">
        <f t="shared" ref="J33:J39" si="9">SUM(K33:P33)</f>
        <v>67605740.960000008</v>
      </c>
      <c r="K33" s="3">
        <f>K37+K41+K45+K53+K49</f>
        <v>6775728.4900000002</v>
      </c>
      <c r="L33" s="3">
        <f>L37+L41+L45+L53+L49</f>
        <v>54712647.909999996</v>
      </c>
      <c r="M33" s="3">
        <f>M37+M41+M45+M53+M49</f>
        <v>3759508.81</v>
      </c>
      <c r="N33" s="3">
        <f>N37+N41+N45+N53+N49</f>
        <v>2357855.75</v>
      </c>
      <c r="O33" s="3">
        <f t="shared" ref="O33:P33" si="10">O37+O41+O45+O53</f>
        <v>0</v>
      </c>
      <c r="P33" s="3">
        <f t="shared" si="10"/>
        <v>0</v>
      </c>
      <c r="Q33" s="29"/>
      <c r="R33" s="29"/>
      <c r="S33" s="29"/>
      <c r="T33" s="29"/>
      <c r="U33" s="29"/>
      <c r="V33" s="29"/>
      <c r="W33" s="29"/>
      <c r="X33" s="29"/>
      <c r="Y33" s="29"/>
    </row>
    <row r="34" spans="1:25" ht="34.5" customHeight="1" x14ac:dyDescent="0.3">
      <c r="A34" s="29"/>
      <c r="B34" s="21"/>
      <c r="C34" s="29"/>
      <c r="D34" s="29"/>
      <c r="E34" s="21"/>
      <c r="F34" s="23"/>
      <c r="G34" s="23"/>
      <c r="H34" s="23"/>
      <c r="I34" s="8" t="s">
        <v>15</v>
      </c>
      <c r="J34" s="3">
        <f t="shared" si="9"/>
        <v>120931621.09</v>
      </c>
      <c r="K34" s="3">
        <f t="shared" ref="K34:K35" si="11">K38+K42+K46+K54+K50</f>
        <v>7497669.2000000002</v>
      </c>
      <c r="L34" s="3">
        <f t="shared" ref="L34:L35" si="12">L38+L42+L46+L54+L50</f>
        <v>16442208.18</v>
      </c>
      <c r="M34" s="3">
        <f t="shared" ref="M34:M35" si="13">M38+M42+M46+M54+M50</f>
        <v>14072614.870000001</v>
      </c>
      <c r="N34" s="3">
        <f t="shared" ref="N34:N35" si="14">N38+N42+N46+N54+N50</f>
        <v>82919128.840000004</v>
      </c>
      <c r="O34" s="3">
        <f t="shared" ref="O34:P34" si="15">O38+O42+O46+O54</f>
        <v>0</v>
      </c>
      <c r="P34" s="3">
        <f t="shared" si="15"/>
        <v>0</v>
      </c>
      <c r="Q34" s="29"/>
      <c r="R34" s="29"/>
      <c r="S34" s="29"/>
      <c r="T34" s="29"/>
      <c r="U34" s="29"/>
      <c r="V34" s="29"/>
      <c r="W34" s="29"/>
      <c r="X34" s="29"/>
      <c r="Y34" s="29"/>
    </row>
    <row r="35" spans="1:25" ht="34.5" customHeight="1" x14ac:dyDescent="0.3">
      <c r="A35" s="29"/>
      <c r="B35" s="21"/>
      <c r="C35" s="29"/>
      <c r="D35" s="29"/>
      <c r="E35" s="21"/>
      <c r="F35" s="23"/>
      <c r="G35" s="23"/>
      <c r="H35" s="23"/>
      <c r="I35" s="8" t="s">
        <v>16</v>
      </c>
      <c r="J35" s="3">
        <f t="shared" si="9"/>
        <v>10966731.609999999</v>
      </c>
      <c r="K35" s="3">
        <f t="shared" si="11"/>
        <v>2323461.3800000004</v>
      </c>
      <c r="L35" s="3">
        <f t="shared" si="12"/>
        <v>682866.71</v>
      </c>
      <c r="M35" s="3">
        <f t="shared" si="13"/>
        <v>512134.29</v>
      </c>
      <c r="N35" s="3">
        <f t="shared" si="14"/>
        <v>4851895.67</v>
      </c>
      <c r="O35" s="3">
        <f t="shared" ref="O35:P35" si="16">O39+O43+O47+O55</f>
        <v>1298186.78</v>
      </c>
      <c r="P35" s="3">
        <f t="shared" si="16"/>
        <v>1298186.78</v>
      </c>
      <c r="Q35" s="29"/>
      <c r="R35" s="29"/>
      <c r="S35" s="29"/>
      <c r="T35" s="29"/>
      <c r="U35" s="29"/>
      <c r="V35" s="29"/>
      <c r="W35" s="29"/>
      <c r="X35" s="29"/>
      <c r="Y35" s="29"/>
    </row>
    <row r="36" spans="1:25" ht="34.5" customHeight="1" x14ac:dyDescent="0.3">
      <c r="A36" s="16" t="s">
        <v>43</v>
      </c>
      <c r="B36" s="17" t="s">
        <v>52</v>
      </c>
      <c r="C36" s="16">
        <v>2020</v>
      </c>
      <c r="D36" s="16">
        <v>2025</v>
      </c>
      <c r="E36" s="17" t="s">
        <v>29</v>
      </c>
      <c r="F36" s="22" t="s">
        <v>5</v>
      </c>
      <c r="G36" s="22" t="s">
        <v>5</v>
      </c>
      <c r="H36" s="22" t="s">
        <v>5</v>
      </c>
      <c r="I36" s="8" t="s">
        <v>4</v>
      </c>
      <c r="J36" s="3">
        <f t="shared" si="9"/>
        <v>146964092.42000002</v>
      </c>
      <c r="K36" s="3">
        <f>K37+K38+K39</f>
        <v>5040409.07</v>
      </c>
      <c r="L36" s="3">
        <f t="shared" ref="L36:M36" si="17">L37+L38+L39</f>
        <v>54420724.799999997</v>
      </c>
      <c r="M36" s="3">
        <f t="shared" si="17"/>
        <v>5157204.7300000004</v>
      </c>
      <c r="N36" s="3">
        <f t="shared" ref="N36:P36" si="18">N37+N38+N39</f>
        <v>80549380.260000005</v>
      </c>
      <c r="O36" s="3">
        <f t="shared" si="18"/>
        <v>898186.78</v>
      </c>
      <c r="P36" s="3">
        <f t="shared" si="18"/>
        <v>898186.78</v>
      </c>
      <c r="Q36" s="20" t="s">
        <v>45</v>
      </c>
      <c r="R36" s="19" t="s">
        <v>44</v>
      </c>
      <c r="S36" s="19">
        <v>21795.5</v>
      </c>
      <c r="T36" s="19">
        <v>868.5</v>
      </c>
      <c r="U36" s="19">
        <v>1296.8</v>
      </c>
      <c r="V36" s="19">
        <v>130.19999999999999</v>
      </c>
      <c r="W36" s="19">
        <v>6500</v>
      </c>
      <c r="X36" s="19">
        <v>6500</v>
      </c>
      <c r="Y36" s="19">
        <v>6500</v>
      </c>
    </row>
    <row r="37" spans="1:25" ht="36" customHeight="1" x14ac:dyDescent="0.3">
      <c r="A37" s="16"/>
      <c r="B37" s="17"/>
      <c r="C37" s="16"/>
      <c r="D37" s="16"/>
      <c r="E37" s="17"/>
      <c r="F37" s="23"/>
      <c r="G37" s="23"/>
      <c r="H37" s="23"/>
      <c r="I37" s="8" t="s">
        <v>38</v>
      </c>
      <c r="J37" s="3">
        <f t="shared" si="9"/>
        <v>56369260.129999995</v>
      </c>
      <c r="K37" s="3">
        <v>3036949.83</v>
      </c>
      <c r="L37" s="3">
        <v>53332310.299999997</v>
      </c>
      <c r="M37" s="3">
        <v>0</v>
      </c>
      <c r="N37" s="3">
        <v>0</v>
      </c>
      <c r="O37" s="3">
        <v>0</v>
      </c>
      <c r="P37" s="3">
        <v>0</v>
      </c>
      <c r="Q37" s="21"/>
      <c r="R37" s="29"/>
      <c r="S37" s="29"/>
      <c r="T37" s="29"/>
      <c r="U37" s="29"/>
      <c r="V37" s="29"/>
      <c r="W37" s="29"/>
      <c r="X37" s="29"/>
      <c r="Y37" s="29"/>
    </row>
    <row r="38" spans="1:25" ht="36" customHeight="1" x14ac:dyDescent="0.3">
      <c r="A38" s="16"/>
      <c r="B38" s="17"/>
      <c r="C38" s="16"/>
      <c r="D38" s="16"/>
      <c r="E38" s="17"/>
      <c r="F38" s="23"/>
      <c r="G38" s="23"/>
      <c r="H38" s="23"/>
      <c r="I38" s="8" t="s">
        <v>15</v>
      </c>
      <c r="J38" s="3">
        <f t="shared" si="9"/>
        <v>84345562.909999996</v>
      </c>
      <c r="K38" s="3">
        <v>60739</v>
      </c>
      <c r="L38" s="3">
        <v>1066646.21</v>
      </c>
      <c r="M38" s="3">
        <v>5070693.1100000003</v>
      </c>
      <c r="N38" s="3">
        <v>78147484.590000004</v>
      </c>
      <c r="O38" s="3">
        <v>0</v>
      </c>
      <c r="P38" s="3">
        <v>0</v>
      </c>
      <c r="Q38" s="21"/>
      <c r="R38" s="29"/>
      <c r="S38" s="29"/>
      <c r="T38" s="29"/>
      <c r="U38" s="29"/>
      <c r="V38" s="29"/>
      <c r="W38" s="29"/>
      <c r="X38" s="29"/>
      <c r="Y38" s="29"/>
    </row>
    <row r="39" spans="1:25" ht="36" customHeight="1" x14ac:dyDescent="0.3">
      <c r="A39" s="16"/>
      <c r="B39" s="17"/>
      <c r="C39" s="16"/>
      <c r="D39" s="16"/>
      <c r="E39" s="17"/>
      <c r="F39" s="23"/>
      <c r="G39" s="23"/>
      <c r="H39" s="23"/>
      <c r="I39" s="8" t="s">
        <v>16</v>
      </c>
      <c r="J39" s="3">
        <f t="shared" si="9"/>
        <v>6249269.3800000008</v>
      </c>
      <c r="K39" s="3">
        <v>1942720.24</v>
      </c>
      <c r="L39" s="3">
        <v>21768.29</v>
      </c>
      <c r="M39" s="3">
        <v>86511.62</v>
      </c>
      <c r="N39" s="3">
        <v>2401895.67</v>
      </c>
      <c r="O39" s="3">
        <v>898186.78</v>
      </c>
      <c r="P39" s="3">
        <v>898186.78</v>
      </c>
      <c r="Q39" s="21"/>
      <c r="R39" s="29"/>
      <c r="S39" s="29"/>
      <c r="T39" s="29"/>
      <c r="U39" s="29"/>
      <c r="V39" s="29"/>
      <c r="W39" s="29"/>
      <c r="X39" s="29"/>
      <c r="Y39" s="29"/>
    </row>
    <row r="40" spans="1:25" ht="36" customHeight="1" x14ac:dyDescent="0.3">
      <c r="A40" s="19" t="s">
        <v>49</v>
      </c>
      <c r="B40" s="20" t="s">
        <v>50</v>
      </c>
      <c r="C40" s="19">
        <v>2020</v>
      </c>
      <c r="D40" s="19">
        <v>2025</v>
      </c>
      <c r="E40" s="20" t="s">
        <v>29</v>
      </c>
      <c r="F40" s="22" t="s">
        <v>5</v>
      </c>
      <c r="G40" s="22" t="s">
        <v>5</v>
      </c>
      <c r="H40" s="22" t="s">
        <v>5</v>
      </c>
      <c r="I40" s="8" t="s">
        <v>4</v>
      </c>
      <c r="J40" s="3">
        <f t="shared" ref="J40:J45" si="19">SUM(K40:P40)</f>
        <v>39051500</v>
      </c>
      <c r="K40" s="3">
        <f>K41+K42+K43</f>
        <v>11336850</v>
      </c>
      <c r="L40" s="3">
        <f t="shared" ref="L40:P40" si="20">L41+L42+L43</f>
        <v>7878150</v>
      </c>
      <c r="M40" s="3">
        <f t="shared" si="20"/>
        <v>11686500</v>
      </c>
      <c r="N40" s="3">
        <f t="shared" si="20"/>
        <v>7350000</v>
      </c>
      <c r="O40" s="3">
        <f t="shared" si="20"/>
        <v>400000</v>
      </c>
      <c r="P40" s="3">
        <f t="shared" si="20"/>
        <v>400000</v>
      </c>
      <c r="Q40" s="20" t="s">
        <v>70</v>
      </c>
      <c r="R40" s="19" t="s">
        <v>71</v>
      </c>
      <c r="S40" s="19">
        <v>43</v>
      </c>
      <c r="T40" s="19">
        <v>15</v>
      </c>
      <c r="U40" s="19">
        <v>8</v>
      </c>
      <c r="V40" s="19">
        <v>12</v>
      </c>
      <c r="W40" s="19">
        <v>8</v>
      </c>
      <c r="X40" s="19" t="s">
        <v>5</v>
      </c>
      <c r="Y40" s="19" t="s">
        <v>5</v>
      </c>
    </row>
    <row r="41" spans="1:25" ht="40.5" customHeight="1" x14ac:dyDescent="0.3">
      <c r="A41" s="29"/>
      <c r="B41" s="21"/>
      <c r="C41" s="29"/>
      <c r="D41" s="29"/>
      <c r="E41" s="21"/>
      <c r="F41" s="23"/>
      <c r="G41" s="23"/>
      <c r="H41" s="23"/>
      <c r="I41" s="8" t="s">
        <v>38</v>
      </c>
      <c r="J41" s="3">
        <f t="shared" si="19"/>
        <v>11236480.83</v>
      </c>
      <c r="K41" s="3">
        <v>3738778.66</v>
      </c>
      <c r="L41" s="3">
        <v>1380337.61</v>
      </c>
      <c r="M41" s="3">
        <v>3759508.81</v>
      </c>
      <c r="N41" s="3">
        <v>2357855.75</v>
      </c>
      <c r="O41" s="3">
        <v>0</v>
      </c>
      <c r="P41" s="3">
        <v>0</v>
      </c>
      <c r="Q41" s="21"/>
      <c r="R41" s="29"/>
      <c r="S41" s="29"/>
      <c r="T41" s="29"/>
      <c r="U41" s="29"/>
      <c r="V41" s="29"/>
      <c r="W41" s="29"/>
      <c r="X41" s="29"/>
      <c r="Y41" s="29"/>
    </row>
    <row r="42" spans="1:25" ht="40.5" customHeight="1" x14ac:dyDescent="0.3">
      <c r="A42" s="29"/>
      <c r="B42" s="21"/>
      <c r="C42" s="29"/>
      <c r="D42" s="29"/>
      <c r="E42" s="21"/>
      <c r="F42" s="23"/>
      <c r="G42" s="23"/>
      <c r="H42" s="23"/>
      <c r="I42" s="8" t="s">
        <v>15</v>
      </c>
      <c r="J42" s="3">
        <f t="shared" si="19"/>
        <v>25867474.170000002</v>
      </c>
      <c r="K42" s="3">
        <v>7257965.8399999999</v>
      </c>
      <c r="L42" s="3">
        <v>6261467.8899999997</v>
      </c>
      <c r="M42" s="3">
        <v>7576396.1900000004</v>
      </c>
      <c r="N42" s="3">
        <v>4771644.25</v>
      </c>
      <c r="O42" s="3">
        <v>0</v>
      </c>
      <c r="P42" s="3">
        <v>0</v>
      </c>
      <c r="Q42" s="21"/>
      <c r="R42" s="29"/>
      <c r="S42" s="29"/>
      <c r="T42" s="29"/>
      <c r="U42" s="29"/>
      <c r="V42" s="29"/>
      <c r="W42" s="29"/>
      <c r="X42" s="29"/>
      <c r="Y42" s="29"/>
    </row>
    <row r="43" spans="1:25" ht="40.5" customHeight="1" x14ac:dyDescent="0.3">
      <c r="A43" s="29"/>
      <c r="B43" s="21"/>
      <c r="C43" s="29"/>
      <c r="D43" s="29"/>
      <c r="E43" s="21"/>
      <c r="F43" s="23"/>
      <c r="G43" s="23"/>
      <c r="H43" s="23"/>
      <c r="I43" s="10" t="s">
        <v>16</v>
      </c>
      <c r="J43" s="4">
        <f t="shared" si="19"/>
        <v>1947545</v>
      </c>
      <c r="K43" s="4">
        <v>340105.5</v>
      </c>
      <c r="L43" s="4">
        <v>236344.5</v>
      </c>
      <c r="M43" s="4">
        <v>350595</v>
      </c>
      <c r="N43" s="4">
        <v>220500</v>
      </c>
      <c r="O43" s="4">
        <v>400000</v>
      </c>
      <c r="P43" s="4">
        <v>400000</v>
      </c>
      <c r="Q43" s="21"/>
      <c r="R43" s="29"/>
      <c r="S43" s="29"/>
      <c r="T43" s="29"/>
      <c r="U43" s="29"/>
      <c r="V43" s="29"/>
      <c r="W43" s="29"/>
      <c r="X43" s="29"/>
      <c r="Y43" s="29"/>
    </row>
    <row r="44" spans="1:25" ht="35.25" customHeight="1" x14ac:dyDescent="0.3">
      <c r="A44" s="37" t="s">
        <v>67</v>
      </c>
      <c r="B44" s="17" t="s">
        <v>68</v>
      </c>
      <c r="C44" s="16">
        <v>2020</v>
      </c>
      <c r="D44" s="16">
        <v>2025</v>
      </c>
      <c r="E44" s="20" t="s">
        <v>29</v>
      </c>
      <c r="F44" s="22" t="s">
        <v>5</v>
      </c>
      <c r="G44" s="22" t="s">
        <v>5</v>
      </c>
      <c r="H44" s="22" t="s">
        <v>5</v>
      </c>
      <c r="I44" s="8" t="s">
        <v>4</v>
      </c>
      <c r="J44" s="3">
        <f t="shared" si="19"/>
        <v>314100</v>
      </c>
      <c r="K44" s="3">
        <f>SUM(K45:K47)</f>
        <v>219600</v>
      </c>
      <c r="L44" s="3">
        <f t="shared" ref="L44:P44" si="21">SUM(L45:L47)</f>
        <v>45000</v>
      </c>
      <c r="M44" s="3">
        <f t="shared" si="21"/>
        <v>0</v>
      </c>
      <c r="N44" s="3">
        <f t="shared" si="21"/>
        <v>49500</v>
      </c>
      <c r="O44" s="3">
        <f t="shared" si="21"/>
        <v>0</v>
      </c>
      <c r="P44" s="3">
        <f t="shared" si="21"/>
        <v>0</v>
      </c>
      <c r="Q44" s="20" t="s">
        <v>69</v>
      </c>
      <c r="R44" s="16" t="s">
        <v>71</v>
      </c>
      <c r="S44" s="16">
        <v>4</v>
      </c>
      <c r="T44" s="16">
        <v>2</v>
      </c>
      <c r="U44" s="16">
        <v>1</v>
      </c>
      <c r="V44" s="16" t="s">
        <v>5</v>
      </c>
      <c r="W44" s="16">
        <v>1</v>
      </c>
      <c r="X44" s="16" t="s">
        <v>5</v>
      </c>
      <c r="Y44" s="16" t="s">
        <v>5</v>
      </c>
    </row>
    <row r="45" spans="1:25" ht="37.5" customHeight="1" x14ac:dyDescent="0.3">
      <c r="A45" s="16"/>
      <c r="B45" s="17"/>
      <c r="C45" s="16"/>
      <c r="D45" s="16"/>
      <c r="E45" s="21"/>
      <c r="F45" s="23"/>
      <c r="G45" s="23"/>
      <c r="H45" s="23"/>
      <c r="I45" s="8" t="s">
        <v>38</v>
      </c>
      <c r="J45" s="3">
        <f t="shared" si="19"/>
        <v>0</v>
      </c>
      <c r="K45" s="3">
        <v>0</v>
      </c>
      <c r="L45" s="3">
        <v>0</v>
      </c>
      <c r="M45" s="3">
        <v>0</v>
      </c>
      <c r="N45" s="3">
        <v>0</v>
      </c>
      <c r="O45" s="3">
        <v>0</v>
      </c>
      <c r="P45" s="3">
        <v>0</v>
      </c>
      <c r="Q45" s="21"/>
      <c r="R45" s="16"/>
      <c r="S45" s="16"/>
      <c r="T45" s="16"/>
      <c r="U45" s="16"/>
      <c r="V45" s="16"/>
      <c r="W45" s="16"/>
      <c r="X45" s="16"/>
      <c r="Y45" s="16"/>
    </row>
    <row r="46" spans="1:25" ht="37.5" customHeight="1" x14ac:dyDescent="0.3">
      <c r="A46" s="16"/>
      <c r="B46" s="17"/>
      <c r="C46" s="16"/>
      <c r="D46" s="16"/>
      <c r="E46" s="21"/>
      <c r="F46" s="23"/>
      <c r="G46" s="23"/>
      <c r="H46" s="23"/>
      <c r="I46" s="8" t="s">
        <v>15</v>
      </c>
      <c r="J46" s="3">
        <f t="shared" ref="J46:J55" si="22">SUM(K46:P46)</f>
        <v>178964.36</v>
      </c>
      <c r="K46" s="3">
        <v>178964.36</v>
      </c>
      <c r="L46" s="3">
        <v>0</v>
      </c>
      <c r="M46" s="3">
        <v>0</v>
      </c>
      <c r="N46" s="3">
        <v>0</v>
      </c>
      <c r="O46" s="3">
        <v>0</v>
      </c>
      <c r="P46" s="3">
        <v>0</v>
      </c>
      <c r="Q46" s="21"/>
      <c r="R46" s="16"/>
      <c r="S46" s="16"/>
      <c r="T46" s="16"/>
      <c r="U46" s="16"/>
      <c r="V46" s="16"/>
      <c r="W46" s="16"/>
      <c r="X46" s="16"/>
      <c r="Y46" s="16"/>
    </row>
    <row r="47" spans="1:25" ht="37.5" customHeight="1" x14ac:dyDescent="0.3">
      <c r="A47" s="19"/>
      <c r="B47" s="20"/>
      <c r="C47" s="19"/>
      <c r="D47" s="19"/>
      <c r="E47" s="21"/>
      <c r="F47" s="23"/>
      <c r="G47" s="23"/>
      <c r="H47" s="23"/>
      <c r="I47" s="10" t="s">
        <v>16</v>
      </c>
      <c r="J47" s="4">
        <f t="shared" si="22"/>
        <v>135135.64000000001</v>
      </c>
      <c r="K47" s="4">
        <v>40635.64</v>
      </c>
      <c r="L47" s="4">
        <v>45000</v>
      </c>
      <c r="M47" s="4">
        <v>0</v>
      </c>
      <c r="N47" s="4">
        <v>49500</v>
      </c>
      <c r="O47" s="4">
        <v>0</v>
      </c>
      <c r="P47" s="4">
        <v>0</v>
      </c>
      <c r="Q47" s="21"/>
      <c r="R47" s="19"/>
      <c r="S47" s="19"/>
      <c r="T47" s="19"/>
      <c r="U47" s="19"/>
      <c r="V47" s="19"/>
      <c r="W47" s="19"/>
      <c r="X47" s="19"/>
      <c r="Y47" s="19"/>
    </row>
    <row r="48" spans="1:25" ht="37.5" customHeight="1" x14ac:dyDescent="0.3">
      <c r="A48" s="16" t="s">
        <v>73</v>
      </c>
      <c r="B48" s="17" t="s">
        <v>78</v>
      </c>
      <c r="C48" s="16">
        <v>2020</v>
      </c>
      <c r="D48" s="16">
        <v>2025</v>
      </c>
      <c r="E48" s="20" t="s">
        <v>29</v>
      </c>
      <c r="F48" s="22" t="s">
        <v>5</v>
      </c>
      <c r="G48" s="22" t="s">
        <v>5</v>
      </c>
      <c r="H48" s="22" t="s">
        <v>5</v>
      </c>
      <c r="I48" s="8" t="s">
        <v>4</v>
      </c>
      <c r="J48" s="4">
        <f t="shared" ref="J48:J51" si="23">SUM(K48:P48)</f>
        <v>11174401.24</v>
      </c>
      <c r="K48" s="3">
        <f>K49+K50+K51</f>
        <v>0</v>
      </c>
      <c r="L48" s="3">
        <f t="shared" ref="L48:P48" si="24">L49+L50+L51</f>
        <v>9493848</v>
      </c>
      <c r="M48" s="3">
        <f t="shared" si="24"/>
        <v>1500553.24</v>
      </c>
      <c r="N48" s="3">
        <f t="shared" si="24"/>
        <v>180000</v>
      </c>
      <c r="O48" s="3">
        <f t="shared" si="24"/>
        <v>0</v>
      </c>
      <c r="P48" s="3">
        <f t="shared" si="24"/>
        <v>0</v>
      </c>
      <c r="Q48" s="17" t="s">
        <v>74</v>
      </c>
      <c r="R48" s="16" t="s">
        <v>44</v>
      </c>
      <c r="S48" s="16">
        <v>1294.5999999999999</v>
      </c>
      <c r="T48" s="16">
        <v>0</v>
      </c>
      <c r="U48" s="16">
        <v>767.6</v>
      </c>
      <c r="V48" s="16">
        <v>130.19999999999999</v>
      </c>
      <c r="W48" s="16">
        <v>396.8</v>
      </c>
      <c r="X48" s="16">
        <v>0</v>
      </c>
      <c r="Y48" s="16">
        <v>0</v>
      </c>
    </row>
    <row r="49" spans="1:25" ht="49.5" customHeight="1" x14ac:dyDescent="0.3">
      <c r="A49" s="16"/>
      <c r="B49" s="17"/>
      <c r="C49" s="16"/>
      <c r="D49" s="16"/>
      <c r="E49" s="21"/>
      <c r="F49" s="23"/>
      <c r="G49" s="23"/>
      <c r="H49" s="23"/>
      <c r="I49" s="8" t="s">
        <v>38</v>
      </c>
      <c r="J49" s="4">
        <f t="shared" si="23"/>
        <v>0</v>
      </c>
      <c r="K49" s="3">
        <v>0</v>
      </c>
      <c r="L49" s="3">
        <v>0</v>
      </c>
      <c r="M49" s="3">
        <v>0</v>
      </c>
      <c r="N49" s="3">
        <v>0</v>
      </c>
      <c r="O49" s="3">
        <v>0</v>
      </c>
      <c r="P49" s="3">
        <v>0</v>
      </c>
      <c r="Q49" s="17"/>
      <c r="R49" s="16"/>
      <c r="S49" s="16"/>
      <c r="T49" s="16"/>
      <c r="U49" s="16"/>
      <c r="V49" s="16"/>
      <c r="W49" s="16"/>
      <c r="X49" s="16"/>
      <c r="Y49" s="16"/>
    </row>
    <row r="50" spans="1:25" ht="49.5" customHeight="1" x14ac:dyDescent="0.3">
      <c r="A50" s="16"/>
      <c r="B50" s="17"/>
      <c r="C50" s="16"/>
      <c r="D50" s="16"/>
      <c r="E50" s="21"/>
      <c r="F50" s="23"/>
      <c r="G50" s="23"/>
      <c r="H50" s="23"/>
      <c r="I50" s="8" t="s">
        <v>15</v>
      </c>
      <c r="J50" s="4">
        <f t="shared" si="23"/>
        <v>10539619.65</v>
      </c>
      <c r="K50" s="3">
        <v>0</v>
      </c>
      <c r="L50" s="3">
        <v>9114094.0800000001</v>
      </c>
      <c r="M50" s="3">
        <v>1425525.57</v>
      </c>
      <c r="N50" s="3">
        <v>0</v>
      </c>
      <c r="O50" s="3">
        <v>0</v>
      </c>
      <c r="P50" s="3">
        <v>0</v>
      </c>
      <c r="Q50" s="17"/>
      <c r="R50" s="16"/>
      <c r="S50" s="16"/>
      <c r="T50" s="16"/>
      <c r="U50" s="16"/>
      <c r="V50" s="16"/>
      <c r="W50" s="16"/>
      <c r="X50" s="16"/>
      <c r="Y50" s="16"/>
    </row>
    <row r="51" spans="1:25" ht="58.2" customHeight="1" x14ac:dyDescent="0.3">
      <c r="A51" s="16"/>
      <c r="B51" s="17"/>
      <c r="C51" s="19"/>
      <c r="D51" s="19"/>
      <c r="E51" s="21"/>
      <c r="F51" s="23"/>
      <c r="G51" s="23"/>
      <c r="H51" s="23"/>
      <c r="I51" s="10" t="s">
        <v>16</v>
      </c>
      <c r="J51" s="4">
        <f t="shared" si="23"/>
        <v>634781.59</v>
      </c>
      <c r="K51" s="3">
        <v>0</v>
      </c>
      <c r="L51" s="3">
        <v>379753.92</v>
      </c>
      <c r="M51" s="3">
        <v>75027.67</v>
      </c>
      <c r="N51" s="3">
        <v>180000</v>
      </c>
      <c r="O51" s="3">
        <v>0</v>
      </c>
      <c r="P51" s="3">
        <v>0</v>
      </c>
      <c r="Q51" s="17"/>
      <c r="R51" s="16"/>
      <c r="S51" s="16"/>
      <c r="T51" s="16"/>
      <c r="U51" s="16"/>
      <c r="V51" s="16"/>
      <c r="W51" s="16"/>
      <c r="X51" s="16"/>
      <c r="Y51" s="16"/>
    </row>
    <row r="52" spans="1:25" ht="27.6" customHeight="1" x14ac:dyDescent="0.3">
      <c r="A52" s="16" t="s">
        <v>73</v>
      </c>
      <c r="B52" s="17" t="s">
        <v>84</v>
      </c>
      <c r="C52" s="16">
        <v>2020</v>
      </c>
      <c r="D52" s="16">
        <v>2025</v>
      </c>
      <c r="E52" s="20" t="s">
        <v>29</v>
      </c>
      <c r="F52" s="22" t="s">
        <v>5</v>
      </c>
      <c r="G52" s="22" t="s">
        <v>5</v>
      </c>
      <c r="H52" s="22" t="s">
        <v>5</v>
      </c>
      <c r="I52" s="8" t="s">
        <v>4</v>
      </c>
      <c r="J52" s="4">
        <f t="shared" si="22"/>
        <v>2000000</v>
      </c>
      <c r="K52" s="3">
        <f>K53+K54+K55</f>
        <v>0</v>
      </c>
      <c r="L52" s="3">
        <f t="shared" ref="L52:P52" si="25">L53+L54+L55</f>
        <v>0</v>
      </c>
      <c r="M52" s="3">
        <f t="shared" si="25"/>
        <v>0</v>
      </c>
      <c r="N52" s="3">
        <f t="shared" si="25"/>
        <v>2000000</v>
      </c>
      <c r="O52" s="3">
        <f t="shared" si="25"/>
        <v>0</v>
      </c>
      <c r="P52" s="3">
        <f t="shared" si="25"/>
        <v>0</v>
      </c>
      <c r="Q52" s="17" t="s">
        <v>86</v>
      </c>
      <c r="R52" s="16" t="s">
        <v>85</v>
      </c>
      <c r="S52" s="16">
        <v>0</v>
      </c>
      <c r="T52" s="16">
        <v>0</v>
      </c>
      <c r="U52" s="16">
        <v>0</v>
      </c>
      <c r="V52" s="16">
        <v>0</v>
      </c>
      <c r="W52" s="16">
        <v>2</v>
      </c>
      <c r="X52" s="16">
        <v>0</v>
      </c>
      <c r="Y52" s="16">
        <v>0</v>
      </c>
    </row>
    <row r="53" spans="1:25" ht="37.200000000000003" customHeight="1" x14ac:dyDescent="0.3">
      <c r="A53" s="16"/>
      <c r="B53" s="17"/>
      <c r="C53" s="16"/>
      <c r="D53" s="16"/>
      <c r="E53" s="21"/>
      <c r="F53" s="23"/>
      <c r="G53" s="23"/>
      <c r="H53" s="23"/>
      <c r="I53" s="8" t="s">
        <v>38</v>
      </c>
      <c r="J53" s="4">
        <f t="shared" si="22"/>
        <v>0</v>
      </c>
      <c r="K53" s="3">
        <v>0</v>
      </c>
      <c r="L53" s="3">
        <v>0</v>
      </c>
      <c r="M53" s="3">
        <v>0</v>
      </c>
      <c r="N53" s="3">
        <v>0</v>
      </c>
      <c r="O53" s="3">
        <v>0</v>
      </c>
      <c r="P53" s="3">
        <v>0</v>
      </c>
      <c r="Q53" s="17"/>
      <c r="R53" s="16"/>
      <c r="S53" s="16"/>
      <c r="T53" s="16"/>
      <c r="U53" s="16"/>
      <c r="V53" s="16"/>
      <c r="W53" s="16"/>
      <c r="X53" s="16"/>
      <c r="Y53" s="16"/>
    </row>
    <row r="54" spans="1:25" ht="38.4" customHeight="1" x14ac:dyDescent="0.3">
      <c r="A54" s="16"/>
      <c r="B54" s="17"/>
      <c r="C54" s="16"/>
      <c r="D54" s="16"/>
      <c r="E54" s="21"/>
      <c r="F54" s="23"/>
      <c r="G54" s="23"/>
      <c r="H54" s="23"/>
      <c r="I54" s="8" t="s">
        <v>15</v>
      </c>
      <c r="J54" s="4">
        <f t="shared" si="22"/>
        <v>0</v>
      </c>
      <c r="K54" s="3">
        <v>0</v>
      </c>
      <c r="L54" s="3">
        <v>0</v>
      </c>
      <c r="M54" s="3">
        <v>0</v>
      </c>
      <c r="N54" s="3">
        <v>0</v>
      </c>
      <c r="O54" s="3">
        <v>0</v>
      </c>
      <c r="P54" s="3">
        <v>0</v>
      </c>
      <c r="Q54" s="17"/>
      <c r="R54" s="16"/>
      <c r="S54" s="16"/>
      <c r="T54" s="16"/>
      <c r="U54" s="16"/>
      <c r="V54" s="16"/>
      <c r="W54" s="16"/>
      <c r="X54" s="16"/>
      <c r="Y54" s="16"/>
    </row>
    <row r="55" spans="1:25" ht="40.799999999999997" customHeight="1" x14ac:dyDescent="0.3">
      <c r="A55" s="16"/>
      <c r="B55" s="17"/>
      <c r="C55" s="19"/>
      <c r="D55" s="19"/>
      <c r="E55" s="21"/>
      <c r="F55" s="23"/>
      <c r="G55" s="23"/>
      <c r="H55" s="23"/>
      <c r="I55" s="10" t="s">
        <v>16</v>
      </c>
      <c r="J55" s="4">
        <f t="shared" si="22"/>
        <v>2000000</v>
      </c>
      <c r="K55" s="3">
        <v>0</v>
      </c>
      <c r="L55" s="3">
        <v>0</v>
      </c>
      <c r="M55" s="3">
        <v>0</v>
      </c>
      <c r="N55" s="3">
        <v>2000000</v>
      </c>
      <c r="O55" s="3">
        <v>0</v>
      </c>
      <c r="P55" s="3">
        <v>0</v>
      </c>
      <c r="Q55" s="17"/>
      <c r="R55" s="16"/>
      <c r="S55" s="16"/>
      <c r="T55" s="16"/>
      <c r="U55" s="16"/>
      <c r="V55" s="16"/>
      <c r="W55" s="16"/>
      <c r="X55" s="16"/>
      <c r="Y55" s="16"/>
    </row>
    <row r="56" spans="1:25" ht="17.25" customHeight="1" x14ac:dyDescent="0.3">
      <c r="A56" s="30" t="s">
        <v>61</v>
      </c>
      <c r="B56" s="30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</row>
    <row r="57" spans="1:25" ht="25.8" customHeight="1" x14ac:dyDescent="0.3">
      <c r="A57" s="16" t="s">
        <v>17</v>
      </c>
      <c r="B57" s="17" t="s">
        <v>58</v>
      </c>
      <c r="C57" s="16">
        <v>2020</v>
      </c>
      <c r="D57" s="16">
        <v>2025</v>
      </c>
      <c r="E57" s="17" t="s">
        <v>29</v>
      </c>
      <c r="F57" s="18" t="s">
        <v>5</v>
      </c>
      <c r="G57" s="18" t="s">
        <v>5</v>
      </c>
      <c r="H57" s="18" t="s">
        <v>5</v>
      </c>
      <c r="I57" s="8" t="s">
        <v>4</v>
      </c>
      <c r="J57" s="3">
        <f>SUM(K57:P57)</f>
        <v>26239300.579999998</v>
      </c>
      <c r="K57" s="3">
        <f>K58+K59+K60</f>
        <v>204992.6</v>
      </c>
      <c r="L57" s="3">
        <f t="shared" ref="L57:P57" si="26">L58+L59+L60</f>
        <v>3400000</v>
      </c>
      <c r="M57" s="3">
        <f t="shared" si="26"/>
        <v>247065</v>
      </c>
      <c r="N57" s="3">
        <f t="shared" si="26"/>
        <v>22387242.979999997</v>
      </c>
      <c r="O57" s="3">
        <f t="shared" si="26"/>
        <v>0</v>
      </c>
      <c r="P57" s="3">
        <f t="shared" si="26"/>
        <v>0</v>
      </c>
      <c r="Q57" s="16" t="s">
        <v>5</v>
      </c>
      <c r="R57" s="16" t="s">
        <v>5</v>
      </c>
      <c r="S57" s="16" t="s">
        <v>5</v>
      </c>
      <c r="T57" s="16" t="s">
        <v>5</v>
      </c>
      <c r="U57" s="16" t="s">
        <v>5</v>
      </c>
      <c r="V57" s="16" t="s">
        <v>5</v>
      </c>
      <c r="W57" s="16" t="s">
        <v>5</v>
      </c>
      <c r="X57" s="16" t="s">
        <v>5</v>
      </c>
      <c r="Y57" s="16" t="s">
        <v>5</v>
      </c>
    </row>
    <row r="58" spans="1:25" ht="32.25" customHeight="1" x14ac:dyDescent="0.3">
      <c r="A58" s="16"/>
      <c r="B58" s="17"/>
      <c r="C58" s="16"/>
      <c r="D58" s="16"/>
      <c r="E58" s="17"/>
      <c r="F58" s="18"/>
      <c r="G58" s="18"/>
      <c r="H58" s="18"/>
      <c r="I58" s="8" t="s">
        <v>38</v>
      </c>
      <c r="J58" s="3">
        <f t="shared" ref="J58:J76" si="27">SUM(K58:P58)</f>
        <v>19174000</v>
      </c>
      <c r="K58" s="3">
        <f>K62+K66+K70+K74</f>
        <v>0</v>
      </c>
      <c r="L58" s="3">
        <f t="shared" ref="L58:P58" si="28">L62+L66+L70+L74</f>
        <v>0</v>
      </c>
      <c r="M58" s="3">
        <f t="shared" si="28"/>
        <v>0</v>
      </c>
      <c r="N58" s="3">
        <f t="shared" si="28"/>
        <v>19174000</v>
      </c>
      <c r="O58" s="3">
        <f t="shared" si="28"/>
        <v>0</v>
      </c>
      <c r="P58" s="3">
        <f t="shared" si="28"/>
        <v>0</v>
      </c>
      <c r="Q58" s="16"/>
      <c r="R58" s="16"/>
      <c r="S58" s="16"/>
      <c r="T58" s="16"/>
      <c r="U58" s="16"/>
      <c r="V58" s="16"/>
      <c r="W58" s="16"/>
      <c r="X58" s="16"/>
      <c r="Y58" s="16"/>
    </row>
    <row r="59" spans="1:25" ht="32.25" customHeight="1" x14ac:dyDescent="0.3">
      <c r="A59" s="16"/>
      <c r="B59" s="17"/>
      <c r="C59" s="16"/>
      <c r="D59" s="16"/>
      <c r="E59" s="17"/>
      <c r="F59" s="18"/>
      <c r="G59" s="18"/>
      <c r="H59" s="18"/>
      <c r="I59" s="8" t="s">
        <v>15</v>
      </c>
      <c r="J59" s="3">
        <f t="shared" si="27"/>
        <v>2280785.2599999998</v>
      </c>
      <c r="K59" s="3">
        <f t="shared" ref="K59:P60" si="29">K63+K67+K71+K75</f>
        <v>0</v>
      </c>
      <c r="L59" s="3">
        <f t="shared" si="29"/>
        <v>0</v>
      </c>
      <c r="M59" s="3">
        <f t="shared" si="29"/>
        <v>0</v>
      </c>
      <c r="N59" s="3">
        <f t="shared" si="29"/>
        <v>2280785.2599999998</v>
      </c>
      <c r="O59" s="3">
        <f t="shared" si="29"/>
        <v>0</v>
      </c>
      <c r="P59" s="3">
        <f t="shared" si="29"/>
        <v>0</v>
      </c>
      <c r="Q59" s="16"/>
      <c r="R59" s="16"/>
      <c r="S59" s="16"/>
      <c r="T59" s="16"/>
      <c r="U59" s="16"/>
      <c r="V59" s="16"/>
      <c r="W59" s="16"/>
      <c r="X59" s="16"/>
      <c r="Y59" s="16"/>
    </row>
    <row r="60" spans="1:25" ht="31.2" customHeight="1" x14ac:dyDescent="0.3">
      <c r="A60" s="16"/>
      <c r="B60" s="17"/>
      <c r="C60" s="16"/>
      <c r="D60" s="16"/>
      <c r="E60" s="17"/>
      <c r="F60" s="18"/>
      <c r="G60" s="18"/>
      <c r="H60" s="18"/>
      <c r="I60" s="8" t="s">
        <v>16</v>
      </c>
      <c r="J60" s="3">
        <f t="shared" si="27"/>
        <v>4784515.32</v>
      </c>
      <c r="K60" s="3">
        <f t="shared" si="29"/>
        <v>204992.6</v>
      </c>
      <c r="L60" s="3">
        <f t="shared" si="29"/>
        <v>3400000</v>
      </c>
      <c r="M60" s="3">
        <f t="shared" si="29"/>
        <v>247065</v>
      </c>
      <c r="N60" s="3">
        <f t="shared" si="29"/>
        <v>932457.72000000009</v>
      </c>
      <c r="O60" s="3">
        <f t="shared" si="29"/>
        <v>0</v>
      </c>
      <c r="P60" s="3">
        <f t="shared" si="29"/>
        <v>0</v>
      </c>
      <c r="Q60" s="16"/>
      <c r="R60" s="16"/>
      <c r="S60" s="16"/>
      <c r="T60" s="16"/>
      <c r="U60" s="16"/>
      <c r="V60" s="16"/>
      <c r="W60" s="16"/>
      <c r="X60" s="16"/>
      <c r="Y60" s="16"/>
    </row>
    <row r="61" spans="1:25" ht="34.5" customHeight="1" x14ac:dyDescent="0.3">
      <c r="A61" s="16" t="s">
        <v>51</v>
      </c>
      <c r="B61" s="17" t="s">
        <v>53</v>
      </c>
      <c r="C61" s="16">
        <v>2020</v>
      </c>
      <c r="D61" s="16">
        <v>2025</v>
      </c>
      <c r="E61" s="17" t="s">
        <v>29</v>
      </c>
      <c r="F61" s="18" t="s">
        <v>5</v>
      </c>
      <c r="G61" s="18" t="s">
        <v>5</v>
      </c>
      <c r="H61" s="18" t="s">
        <v>5</v>
      </c>
      <c r="I61" s="8" t="s">
        <v>4</v>
      </c>
      <c r="J61" s="3">
        <f t="shared" si="27"/>
        <v>3824992.6</v>
      </c>
      <c r="K61" s="3">
        <f>K62+K63+K64</f>
        <v>204992.6</v>
      </c>
      <c r="L61" s="3">
        <f t="shared" ref="L61:P61" si="30">L62+L63+L64</f>
        <v>3400000</v>
      </c>
      <c r="M61" s="3">
        <f t="shared" si="30"/>
        <v>0</v>
      </c>
      <c r="N61" s="3">
        <f t="shared" si="30"/>
        <v>220000</v>
      </c>
      <c r="O61" s="3">
        <f t="shared" si="30"/>
        <v>0</v>
      </c>
      <c r="P61" s="3">
        <f t="shared" si="30"/>
        <v>0</v>
      </c>
      <c r="Q61" s="20" t="s">
        <v>47</v>
      </c>
      <c r="R61" s="19" t="s">
        <v>46</v>
      </c>
      <c r="S61" s="19">
        <v>7.1</v>
      </c>
      <c r="T61" s="19">
        <v>1.1000000000000001</v>
      </c>
      <c r="U61" s="19">
        <v>3.3</v>
      </c>
      <c r="V61" s="38">
        <v>0</v>
      </c>
      <c r="W61" s="19">
        <v>0</v>
      </c>
      <c r="X61" s="19">
        <v>0</v>
      </c>
      <c r="Y61" s="19">
        <v>0</v>
      </c>
    </row>
    <row r="62" spans="1:25" ht="27.6" x14ac:dyDescent="0.3">
      <c r="A62" s="16"/>
      <c r="B62" s="17"/>
      <c r="C62" s="16"/>
      <c r="D62" s="16"/>
      <c r="E62" s="17"/>
      <c r="F62" s="18"/>
      <c r="G62" s="18"/>
      <c r="H62" s="18"/>
      <c r="I62" s="8" t="s">
        <v>38</v>
      </c>
      <c r="J62" s="3">
        <f t="shared" si="27"/>
        <v>0</v>
      </c>
      <c r="K62" s="3">
        <v>0</v>
      </c>
      <c r="L62" s="3">
        <v>0</v>
      </c>
      <c r="M62" s="3">
        <v>0</v>
      </c>
      <c r="N62" s="3">
        <v>0</v>
      </c>
      <c r="O62" s="3">
        <v>0</v>
      </c>
      <c r="P62" s="3">
        <v>0</v>
      </c>
      <c r="Q62" s="21"/>
      <c r="R62" s="29"/>
      <c r="S62" s="29"/>
      <c r="T62" s="29"/>
      <c r="U62" s="29"/>
      <c r="V62" s="39"/>
      <c r="W62" s="29"/>
      <c r="X62" s="29"/>
      <c r="Y62" s="29"/>
    </row>
    <row r="63" spans="1:25" ht="27.6" x14ac:dyDescent="0.3">
      <c r="A63" s="16"/>
      <c r="B63" s="17"/>
      <c r="C63" s="16"/>
      <c r="D63" s="16"/>
      <c r="E63" s="17"/>
      <c r="F63" s="18"/>
      <c r="G63" s="18"/>
      <c r="H63" s="18"/>
      <c r="I63" s="8" t="s">
        <v>15</v>
      </c>
      <c r="J63" s="3">
        <f t="shared" si="27"/>
        <v>0</v>
      </c>
      <c r="K63" s="3">
        <v>0</v>
      </c>
      <c r="L63" s="3">
        <v>0</v>
      </c>
      <c r="M63" s="3">
        <v>0</v>
      </c>
      <c r="N63" s="3">
        <v>0</v>
      </c>
      <c r="O63" s="3">
        <v>0</v>
      </c>
      <c r="P63" s="3">
        <v>0</v>
      </c>
      <c r="Q63" s="21"/>
      <c r="R63" s="29"/>
      <c r="S63" s="29"/>
      <c r="T63" s="29"/>
      <c r="U63" s="29"/>
      <c r="V63" s="39"/>
      <c r="W63" s="29"/>
      <c r="X63" s="29"/>
      <c r="Y63" s="29"/>
    </row>
    <row r="64" spans="1:25" ht="36" customHeight="1" x14ac:dyDescent="0.3">
      <c r="A64" s="19"/>
      <c r="B64" s="20"/>
      <c r="C64" s="19"/>
      <c r="D64" s="19"/>
      <c r="E64" s="20"/>
      <c r="F64" s="18"/>
      <c r="G64" s="18"/>
      <c r="H64" s="18"/>
      <c r="I64" s="10" t="s">
        <v>16</v>
      </c>
      <c r="J64" s="3">
        <f t="shared" si="27"/>
        <v>3824992.6</v>
      </c>
      <c r="K64" s="5">
        <v>204992.6</v>
      </c>
      <c r="L64" s="4">
        <v>3400000</v>
      </c>
      <c r="M64" s="4">
        <v>0</v>
      </c>
      <c r="N64" s="4">
        <v>220000</v>
      </c>
      <c r="O64" s="4">
        <v>0</v>
      </c>
      <c r="P64" s="4">
        <v>0</v>
      </c>
      <c r="Q64" s="21"/>
      <c r="R64" s="29"/>
      <c r="S64" s="29"/>
      <c r="T64" s="29"/>
      <c r="U64" s="29"/>
      <c r="V64" s="39"/>
      <c r="W64" s="29"/>
      <c r="X64" s="29"/>
      <c r="Y64" s="29"/>
    </row>
    <row r="65" spans="1:25" ht="15" customHeight="1" x14ac:dyDescent="0.3">
      <c r="A65" s="16" t="s">
        <v>54</v>
      </c>
      <c r="B65" s="17" t="s">
        <v>55</v>
      </c>
      <c r="C65" s="16">
        <v>2020</v>
      </c>
      <c r="D65" s="16">
        <v>2025</v>
      </c>
      <c r="E65" s="17" t="s">
        <v>29</v>
      </c>
      <c r="F65" s="18" t="s">
        <v>5</v>
      </c>
      <c r="G65" s="18" t="s">
        <v>5</v>
      </c>
      <c r="H65" s="18" t="s">
        <v>5</v>
      </c>
      <c r="I65" s="8" t="s">
        <v>4</v>
      </c>
      <c r="J65" s="3">
        <f t="shared" ref="J65:J72" si="31">SUM(K65:P65)</f>
        <v>0</v>
      </c>
      <c r="K65" s="3">
        <f>K66+K67+K68</f>
        <v>0</v>
      </c>
      <c r="L65" s="3">
        <f t="shared" ref="L65:P65" si="32">L66+L67+L68</f>
        <v>0</v>
      </c>
      <c r="M65" s="3">
        <f t="shared" si="32"/>
        <v>0</v>
      </c>
      <c r="N65" s="3">
        <f t="shared" si="32"/>
        <v>0</v>
      </c>
      <c r="O65" s="3">
        <f t="shared" si="32"/>
        <v>0</v>
      </c>
      <c r="P65" s="3">
        <f t="shared" si="32"/>
        <v>0</v>
      </c>
      <c r="Q65" s="17" t="s">
        <v>5</v>
      </c>
      <c r="R65" s="16" t="s">
        <v>5</v>
      </c>
      <c r="S65" s="16" t="s">
        <v>5</v>
      </c>
      <c r="T65" s="16" t="s">
        <v>5</v>
      </c>
      <c r="U65" s="16" t="s">
        <v>5</v>
      </c>
      <c r="V65" s="16" t="s">
        <v>5</v>
      </c>
      <c r="W65" s="16" t="s">
        <v>5</v>
      </c>
      <c r="X65" s="16" t="s">
        <v>5</v>
      </c>
      <c r="Y65" s="16" t="s">
        <v>5</v>
      </c>
    </row>
    <row r="66" spans="1:25" ht="27.6" x14ac:dyDescent="0.3">
      <c r="A66" s="16"/>
      <c r="B66" s="17"/>
      <c r="C66" s="16"/>
      <c r="D66" s="16"/>
      <c r="E66" s="17"/>
      <c r="F66" s="18"/>
      <c r="G66" s="18"/>
      <c r="H66" s="18"/>
      <c r="I66" s="8" t="s">
        <v>38</v>
      </c>
      <c r="J66" s="3">
        <f t="shared" si="31"/>
        <v>0</v>
      </c>
      <c r="K66" s="3">
        <v>0</v>
      </c>
      <c r="L66" s="3">
        <v>0</v>
      </c>
      <c r="M66" s="3">
        <v>0</v>
      </c>
      <c r="N66" s="3">
        <v>0</v>
      </c>
      <c r="O66" s="3">
        <v>0</v>
      </c>
      <c r="P66" s="3">
        <v>0</v>
      </c>
      <c r="Q66" s="17"/>
      <c r="R66" s="16"/>
      <c r="S66" s="16"/>
      <c r="T66" s="16"/>
      <c r="U66" s="16"/>
      <c r="V66" s="16"/>
      <c r="W66" s="16"/>
      <c r="X66" s="16"/>
      <c r="Y66" s="16"/>
    </row>
    <row r="67" spans="1:25" ht="27.6" x14ac:dyDescent="0.3">
      <c r="A67" s="16"/>
      <c r="B67" s="17"/>
      <c r="C67" s="16"/>
      <c r="D67" s="16"/>
      <c r="E67" s="17"/>
      <c r="F67" s="18"/>
      <c r="G67" s="18"/>
      <c r="H67" s="18"/>
      <c r="I67" s="8" t="s">
        <v>15</v>
      </c>
      <c r="J67" s="3">
        <f t="shared" si="31"/>
        <v>0</v>
      </c>
      <c r="K67" s="3">
        <v>0</v>
      </c>
      <c r="L67" s="3">
        <v>0</v>
      </c>
      <c r="M67" s="3">
        <v>0</v>
      </c>
      <c r="N67" s="3">
        <v>0</v>
      </c>
      <c r="O67" s="3">
        <v>0</v>
      </c>
      <c r="P67" s="3">
        <v>0</v>
      </c>
      <c r="Q67" s="17"/>
      <c r="R67" s="16"/>
      <c r="S67" s="16"/>
      <c r="T67" s="16"/>
      <c r="U67" s="16"/>
      <c r="V67" s="16"/>
      <c r="W67" s="16"/>
      <c r="X67" s="16"/>
      <c r="Y67" s="16"/>
    </row>
    <row r="68" spans="1:25" ht="39.6" customHeight="1" x14ac:dyDescent="0.3">
      <c r="A68" s="16"/>
      <c r="B68" s="17"/>
      <c r="C68" s="16"/>
      <c r="D68" s="16"/>
      <c r="E68" s="17"/>
      <c r="F68" s="18"/>
      <c r="G68" s="18"/>
      <c r="H68" s="18"/>
      <c r="I68" s="8" t="s">
        <v>16</v>
      </c>
      <c r="J68" s="3">
        <f t="shared" si="31"/>
        <v>0</v>
      </c>
      <c r="K68" s="4">
        <v>0</v>
      </c>
      <c r="L68" s="3">
        <v>0</v>
      </c>
      <c r="M68" s="3">
        <v>0</v>
      </c>
      <c r="N68" s="3">
        <v>0</v>
      </c>
      <c r="O68" s="3">
        <v>0</v>
      </c>
      <c r="P68" s="3">
        <v>0</v>
      </c>
      <c r="Q68" s="17"/>
      <c r="R68" s="16"/>
      <c r="S68" s="16"/>
      <c r="T68" s="16"/>
      <c r="U68" s="16"/>
      <c r="V68" s="16"/>
      <c r="W68" s="16"/>
      <c r="X68" s="16"/>
      <c r="Y68" s="16"/>
    </row>
    <row r="69" spans="1:25" x14ac:dyDescent="0.3">
      <c r="A69" s="16" t="s">
        <v>75</v>
      </c>
      <c r="B69" s="17" t="s">
        <v>76</v>
      </c>
      <c r="C69" s="16">
        <v>2021</v>
      </c>
      <c r="D69" s="16">
        <v>2025</v>
      </c>
      <c r="E69" s="17" t="s">
        <v>29</v>
      </c>
      <c r="F69" s="18" t="s">
        <v>5</v>
      </c>
      <c r="G69" s="18" t="s">
        <v>5</v>
      </c>
      <c r="H69" s="18" t="s">
        <v>5</v>
      </c>
      <c r="I69" s="8" t="s">
        <v>4</v>
      </c>
      <c r="J69" s="3">
        <f t="shared" si="31"/>
        <v>20203605.960000001</v>
      </c>
      <c r="K69" s="3">
        <f>K70+K71+K72</f>
        <v>0</v>
      </c>
      <c r="L69" s="3">
        <f t="shared" ref="L69:P69" si="33">L70+L71+L72</f>
        <v>0</v>
      </c>
      <c r="M69" s="3">
        <f t="shared" si="33"/>
        <v>247065</v>
      </c>
      <c r="N69" s="3">
        <f t="shared" si="33"/>
        <v>19956540.960000001</v>
      </c>
      <c r="O69" s="3">
        <f t="shared" si="33"/>
        <v>0</v>
      </c>
      <c r="P69" s="3">
        <f t="shared" si="33"/>
        <v>0</v>
      </c>
      <c r="Q69" s="17" t="s">
        <v>77</v>
      </c>
      <c r="R69" s="16" t="s">
        <v>46</v>
      </c>
      <c r="S69" s="16">
        <v>4.0669700000000004</v>
      </c>
      <c r="T69" s="16" t="s">
        <v>5</v>
      </c>
      <c r="U69" s="16" t="s">
        <v>5</v>
      </c>
      <c r="V69" s="16" t="s">
        <v>5</v>
      </c>
      <c r="W69" s="16">
        <v>4.0669700000000004</v>
      </c>
      <c r="X69" s="16" t="s">
        <v>5</v>
      </c>
      <c r="Y69" s="16" t="s">
        <v>5</v>
      </c>
    </row>
    <row r="70" spans="1:25" ht="27.6" x14ac:dyDescent="0.3">
      <c r="A70" s="16"/>
      <c r="B70" s="17"/>
      <c r="C70" s="16"/>
      <c r="D70" s="16"/>
      <c r="E70" s="17"/>
      <c r="F70" s="18"/>
      <c r="G70" s="18"/>
      <c r="H70" s="18"/>
      <c r="I70" s="8" t="s">
        <v>38</v>
      </c>
      <c r="J70" s="3">
        <f t="shared" si="31"/>
        <v>19174000</v>
      </c>
      <c r="K70" s="3">
        <v>0</v>
      </c>
      <c r="L70" s="3">
        <v>0</v>
      </c>
      <c r="M70" s="3">
        <v>0</v>
      </c>
      <c r="N70" s="3">
        <v>19174000</v>
      </c>
      <c r="O70" s="3">
        <v>0</v>
      </c>
      <c r="P70" s="3">
        <v>0</v>
      </c>
      <c r="Q70" s="17"/>
      <c r="R70" s="16"/>
      <c r="S70" s="16"/>
      <c r="T70" s="16"/>
      <c r="U70" s="16"/>
      <c r="V70" s="16"/>
      <c r="W70" s="16"/>
      <c r="X70" s="16"/>
      <c r="Y70" s="16"/>
    </row>
    <row r="71" spans="1:25" ht="27.6" x14ac:dyDescent="0.3">
      <c r="A71" s="16"/>
      <c r="B71" s="17"/>
      <c r="C71" s="16"/>
      <c r="D71" s="16"/>
      <c r="E71" s="17"/>
      <c r="F71" s="18"/>
      <c r="G71" s="18"/>
      <c r="H71" s="18"/>
      <c r="I71" s="8" t="s">
        <v>15</v>
      </c>
      <c r="J71" s="3">
        <f t="shared" si="31"/>
        <v>391306.12</v>
      </c>
      <c r="K71" s="3">
        <v>0</v>
      </c>
      <c r="L71" s="3">
        <v>0</v>
      </c>
      <c r="M71" s="3">
        <v>0</v>
      </c>
      <c r="N71" s="3">
        <v>391306.12</v>
      </c>
      <c r="O71" s="3">
        <v>0</v>
      </c>
      <c r="P71" s="3">
        <v>0</v>
      </c>
      <c r="Q71" s="17"/>
      <c r="R71" s="16"/>
      <c r="S71" s="16"/>
      <c r="T71" s="16"/>
      <c r="U71" s="16"/>
      <c r="V71" s="16"/>
      <c r="W71" s="16"/>
      <c r="X71" s="16"/>
      <c r="Y71" s="16"/>
    </row>
    <row r="72" spans="1:25" ht="27.6" x14ac:dyDescent="0.3">
      <c r="A72" s="16"/>
      <c r="B72" s="17"/>
      <c r="C72" s="16"/>
      <c r="D72" s="16"/>
      <c r="E72" s="17"/>
      <c r="F72" s="18"/>
      <c r="G72" s="18"/>
      <c r="H72" s="18"/>
      <c r="I72" s="8" t="s">
        <v>16</v>
      </c>
      <c r="J72" s="3">
        <f t="shared" si="31"/>
        <v>638299.84000000008</v>
      </c>
      <c r="K72" s="4">
        <v>0</v>
      </c>
      <c r="L72" s="3">
        <v>0</v>
      </c>
      <c r="M72" s="3">
        <v>247065</v>
      </c>
      <c r="N72" s="3">
        <v>391234.84</v>
      </c>
      <c r="O72" s="3">
        <v>0</v>
      </c>
      <c r="P72" s="3">
        <v>0</v>
      </c>
      <c r="Q72" s="17"/>
      <c r="R72" s="16"/>
      <c r="S72" s="16"/>
      <c r="T72" s="16"/>
      <c r="U72" s="16"/>
      <c r="V72" s="16"/>
      <c r="W72" s="16"/>
      <c r="X72" s="16"/>
      <c r="Y72" s="16"/>
    </row>
    <row r="73" spans="1:25" x14ac:dyDescent="0.3">
      <c r="A73" s="16" t="s">
        <v>79</v>
      </c>
      <c r="B73" s="17" t="s">
        <v>80</v>
      </c>
      <c r="C73" s="16">
        <v>2021</v>
      </c>
      <c r="D73" s="16">
        <v>2025</v>
      </c>
      <c r="E73" s="17" t="s">
        <v>29</v>
      </c>
      <c r="F73" s="18" t="s">
        <v>5</v>
      </c>
      <c r="G73" s="18" t="s">
        <v>5</v>
      </c>
      <c r="H73" s="18" t="s">
        <v>5</v>
      </c>
      <c r="I73" s="8" t="s">
        <v>4</v>
      </c>
      <c r="J73" s="3">
        <f t="shared" si="27"/>
        <v>2210702.02</v>
      </c>
      <c r="K73" s="3">
        <f>K74+K75+K76</f>
        <v>0</v>
      </c>
      <c r="L73" s="3">
        <f t="shared" ref="L73:P73" si="34">L74+L75+L76</f>
        <v>0</v>
      </c>
      <c r="M73" s="3">
        <f t="shared" si="34"/>
        <v>0</v>
      </c>
      <c r="N73" s="3">
        <f t="shared" si="34"/>
        <v>2210702.02</v>
      </c>
      <c r="O73" s="3">
        <f t="shared" si="34"/>
        <v>0</v>
      </c>
      <c r="P73" s="3">
        <f t="shared" si="34"/>
        <v>0</v>
      </c>
      <c r="Q73" s="17" t="s">
        <v>81</v>
      </c>
      <c r="R73" s="16" t="s">
        <v>82</v>
      </c>
      <c r="S73" s="16">
        <v>4</v>
      </c>
      <c r="T73" s="16" t="s">
        <v>5</v>
      </c>
      <c r="U73" s="16" t="s">
        <v>5</v>
      </c>
      <c r="V73" s="16" t="s">
        <v>5</v>
      </c>
      <c r="W73" s="16">
        <v>4</v>
      </c>
      <c r="X73" s="16" t="s">
        <v>5</v>
      </c>
      <c r="Y73" s="16" t="s">
        <v>5</v>
      </c>
    </row>
    <row r="74" spans="1:25" ht="27.6" x14ac:dyDescent="0.3">
      <c r="A74" s="16"/>
      <c r="B74" s="17"/>
      <c r="C74" s="16"/>
      <c r="D74" s="16"/>
      <c r="E74" s="17"/>
      <c r="F74" s="18"/>
      <c r="G74" s="18"/>
      <c r="H74" s="18"/>
      <c r="I74" s="8" t="s">
        <v>38</v>
      </c>
      <c r="J74" s="3">
        <f t="shared" si="27"/>
        <v>0</v>
      </c>
      <c r="K74" s="3">
        <v>0</v>
      </c>
      <c r="L74" s="3">
        <v>0</v>
      </c>
      <c r="M74" s="3">
        <v>0</v>
      </c>
      <c r="N74" s="3">
        <v>0</v>
      </c>
      <c r="O74" s="3">
        <v>0</v>
      </c>
      <c r="P74" s="3">
        <v>0</v>
      </c>
      <c r="Q74" s="17"/>
      <c r="R74" s="16"/>
      <c r="S74" s="16"/>
      <c r="T74" s="16"/>
      <c r="U74" s="16"/>
      <c r="V74" s="16"/>
      <c r="W74" s="16"/>
      <c r="X74" s="16"/>
      <c r="Y74" s="16"/>
    </row>
    <row r="75" spans="1:25" ht="27.6" x14ac:dyDescent="0.3">
      <c r="A75" s="16"/>
      <c r="B75" s="17"/>
      <c r="C75" s="16"/>
      <c r="D75" s="16"/>
      <c r="E75" s="17"/>
      <c r="F75" s="18"/>
      <c r="G75" s="18"/>
      <c r="H75" s="18"/>
      <c r="I75" s="8" t="s">
        <v>15</v>
      </c>
      <c r="J75" s="3">
        <f t="shared" si="27"/>
        <v>1889479.14</v>
      </c>
      <c r="K75" s="3">
        <v>0</v>
      </c>
      <c r="L75" s="3">
        <v>0</v>
      </c>
      <c r="M75" s="3">
        <v>0</v>
      </c>
      <c r="N75" s="3">
        <v>1889479.14</v>
      </c>
      <c r="O75" s="3">
        <v>0</v>
      </c>
      <c r="P75" s="3">
        <v>0</v>
      </c>
      <c r="Q75" s="17"/>
      <c r="R75" s="16"/>
      <c r="S75" s="16"/>
      <c r="T75" s="16"/>
      <c r="U75" s="16"/>
      <c r="V75" s="16"/>
      <c r="W75" s="16"/>
      <c r="X75" s="16"/>
      <c r="Y75" s="16"/>
    </row>
    <row r="76" spans="1:25" ht="27.6" x14ac:dyDescent="0.3">
      <c r="A76" s="16"/>
      <c r="B76" s="17"/>
      <c r="C76" s="16"/>
      <c r="D76" s="16"/>
      <c r="E76" s="17"/>
      <c r="F76" s="18"/>
      <c r="G76" s="18"/>
      <c r="H76" s="18"/>
      <c r="I76" s="8" t="s">
        <v>16</v>
      </c>
      <c r="J76" s="3">
        <f t="shared" si="27"/>
        <v>321222.88</v>
      </c>
      <c r="K76" s="4">
        <v>0</v>
      </c>
      <c r="L76" s="3">
        <v>0</v>
      </c>
      <c r="M76" s="3">
        <v>0</v>
      </c>
      <c r="N76" s="3">
        <v>321222.88</v>
      </c>
      <c r="O76" s="3">
        <v>0</v>
      </c>
      <c r="P76" s="3">
        <v>0</v>
      </c>
      <c r="Q76" s="17"/>
      <c r="R76" s="16"/>
      <c r="S76" s="16"/>
      <c r="T76" s="16"/>
      <c r="U76" s="16"/>
      <c r="V76" s="16"/>
      <c r="W76" s="16"/>
      <c r="X76" s="16"/>
      <c r="Y76" s="16"/>
    </row>
    <row r="77" spans="1:25" x14ac:dyDescent="0.3">
      <c r="A77" s="26" t="s">
        <v>62</v>
      </c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8"/>
    </row>
    <row r="78" spans="1:25" ht="13.5" customHeight="1" x14ac:dyDescent="0.3">
      <c r="A78" s="19" t="s">
        <v>18</v>
      </c>
      <c r="B78" s="20" t="s">
        <v>59</v>
      </c>
      <c r="C78" s="19">
        <v>2020</v>
      </c>
      <c r="D78" s="19">
        <v>2025</v>
      </c>
      <c r="E78" s="20" t="s">
        <v>29</v>
      </c>
      <c r="F78" s="22" t="s">
        <v>5</v>
      </c>
      <c r="G78" s="22" t="s">
        <v>5</v>
      </c>
      <c r="H78" s="22" t="s">
        <v>5</v>
      </c>
      <c r="I78" s="8" t="s">
        <v>4</v>
      </c>
      <c r="J78" s="3">
        <f>SUM(K78:P78)</f>
        <v>0</v>
      </c>
      <c r="K78" s="3">
        <f>K79+K80+K81</f>
        <v>0</v>
      </c>
      <c r="L78" s="3">
        <f t="shared" ref="L78:P78" si="35">L79+L80+L81</f>
        <v>0</v>
      </c>
      <c r="M78" s="3">
        <f t="shared" si="35"/>
        <v>0</v>
      </c>
      <c r="N78" s="3">
        <f t="shared" si="35"/>
        <v>0</v>
      </c>
      <c r="O78" s="3">
        <f t="shared" si="35"/>
        <v>0</v>
      </c>
      <c r="P78" s="3">
        <f t="shared" si="35"/>
        <v>0</v>
      </c>
      <c r="Q78" s="16" t="s">
        <v>5</v>
      </c>
      <c r="R78" s="16" t="s">
        <v>5</v>
      </c>
      <c r="S78" s="16" t="s">
        <v>5</v>
      </c>
      <c r="T78" s="16" t="s">
        <v>5</v>
      </c>
      <c r="U78" s="16" t="s">
        <v>5</v>
      </c>
      <c r="V78" s="16" t="s">
        <v>5</v>
      </c>
      <c r="W78" s="16" t="s">
        <v>5</v>
      </c>
      <c r="X78" s="16" t="s">
        <v>5</v>
      </c>
      <c r="Y78" s="16" t="s">
        <v>5</v>
      </c>
    </row>
    <row r="79" spans="1:25" ht="31.5" customHeight="1" x14ac:dyDescent="0.3">
      <c r="A79" s="29"/>
      <c r="B79" s="21"/>
      <c r="C79" s="29"/>
      <c r="D79" s="29"/>
      <c r="E79" s="21"/>
      <c r="F79" s="23"/>
      <c r="G79" s="23"/>
      <c r="H79" s="23"/>
      <c r="I79" s="8" t="s">
        <v>38</v>
      </c>
      <c r="J79" s="3">
        <f t="shared" ref="J79:J85" si="36">SUM(K79:P79)</f>
        <v>0</v>
      </c>
      <c r="K79" s="3">
        <v>0</v>
      </c>
      <c r="L79" s="3">
        <v>0</v>
      </c>
      <c r="M79" s="3">
        <v>0</v>
      </c>
      <c r="N79" s="3">
        <v>0</v>
      </c>
      <c r="O79" s="3">
        <v>0</v>
      </c>
      <c r="P79" s="3">
        <v>0</v>
      </c>
      <c r="Q79" s="16"/>
      <c r="R79" s="16"/>
      <c r="S79" s="16"/>
      <c r="T79" s="16"/>
      <c r="U79" s="16"/>
      <c r="V79" s="16"/>
      <c r="W79" s="16"/>
      <c r="X79" s="16"/>
      <c r="Y79" s="16"/>
    </row>
    <row r="80" spans="1:25" ht="31.5" customHeight="1" x14ac:dyDescent="0.3">
      <c r="A80" s="29"/>
      <c r="B80" s="21"/>
      <c r="C80" s="29"/>
      <c r="D80" s="29"/>
      <c r="E80" s="21"/>
      <c r="F80" s="23"/>
      <c r="G80" s="23"/>
      <c r="H80" s="23"/>
      <c r="I80" s="8" t="s">
        <v>15</v>
      </c>
      <c r="J80" s="3">
        <f t="shared" si="36"/>
        <v>0</v>
      </c>
      <c r="K80" s="3">
        <v>0</v>
      </c>
      <c r="L80" s="3">
        <v>0</v>
      </c>
      <c r="M80" s="3">
        <v>0</v>
      </c>
      <c r="N80" s="3">
        <v>0</v>
      </c>
      <c r="O80" s="3">
        <v>0</v>
      </c>
      <c r="P80" s="3">
        <v>0</v>
      </c>
      <c r="Q80" s="16"/>
      <c r="R80" s="16"/>
      <c r="S80" s="16"/>
      <c r="T80" s="16"/>
      <c r="U80" s="16"/>
      <c r="V80" s="16"/>
      <c r="W80" s="16"/>
      <c r="X80" s="16"/>
      <c r="Y80" s="16"/>
    </row>
    <row r="81" spans="1:25" ht="31.5" customHeight="1" x14ac:dyDescent="0.3">
      <c r="A81" s="29"/>
      <c r="B81" s="21"/>
      <c r="C81" s="29"/>
      <c r="D81" s="29"/>
      <c r="E81" s="21"/>
      <c r="F81" s="23"/>
      <c r="G81" s="23"/>
      <c r="H81" s="23"/>
      <c r="I81" s="8" t="s">
        <v>16</v>
      </c>
      <c r="J81" s="3">
        <f t="shared" si="36"/>
        <v>0</v>
      </c>
      <c r="K81" s="3">
        <v>0</v>
      </c>
      <c r="L81" s="3">
        <v>0</v>
      </c>
      <c r="M81" s="3">
        <v>0</v>
      </c>
      <c r="N81" s="3">
        <v>0</v>
      </c>
      <c r="O81" s="3">
        <v>0</v>
      </c>
      <c r="P81" s="3">
        <v>0</v>
      </c>
      <c r="Q81" s="16"/>
      <c r="R81" s="16"/>
      <c r="S81" s="16"/>
      <c r="T81" s="16"/>
      <c r="U81" s="16"/>
      <c r="V81" s="16"/>
      <c r="W81" s="16"/>
      <c r="X81" s="16"/>
      <c r="Y81" s="16"/>
    </row>
    <row r="82" spans="1:25" x14ac:dyDescent="0.3">
      <c r="A82" s="16" t="s">
        <v>8</v>
      </c>
      <c r="B82" s="16"/>
      <c r="C82" s="16">
        <v>2020</v>
      </c>
      <c r="D82" s="16">
        <v>2025</v>
      </c>
      <c r="E82" s="16" t="s">
        <v>5</v>
      </c>
      <c r="F82" s="16" t="s">
        <v>5</v>
      </c>
      <c r="G82" s="16" t="s">
        <v>5</v>
      </c>
      <c r="H82" s="16" t="s">
        <v>5</v>
      </c>
      <c r="I82" s="11" t="s">
        <v>4</v>
      </c>
      <c r="J82" s="3">
        <f t="shared" si="36"/>
        <v>227093452.10000002</v>
      </c>
      <c r="K82" s="3">
        <f>K83+K84+K85</f>
        <v>17731909.530000001</v>
      </c>
      <c r="L82" s="3">
        <f t="shared" ref="L82:P82" si="37">L83+L84+L85</f>
        <v>75337722.799999997</v>
      </c>
      <c r="M82" s="3">
        <f t="shared" si="37"/>
        <v>18611322.969999999</v>
      </c>
      <c r="N82" s="3">
        <f t="shared" si="37"/>
        <v>112616123.24000001</v>
      </c>
      <c r="O82" s="3">
        <f t="shared" si="37"/>
        <v>1398186.78</v>
      </c>
      <c r="P82" s="3">
        <f t="shared" si="37"/>
        <v>1398186.78</v>
      </c>
      <c r="Q82" s="16" t="s">
        <v>5</v>
      </c>
      <c r="R82" s="16" t="s">
        <v>5</v>
      </c>
      <c r="S82" s="16" t="s">
        <v>5</v>
      </c>
      <c r="T82" s="16" t="s">
        <v>5</v>
      </c>
      <c r="U82" s="16" t="s">
        <v>5</v>
      </c>
      <c r="V82" s="16" t="s">
        <v>5</v>
      </c>
      <c r="W82" s="16" t="s">
        <v>5</v>
      </c>
      <c r="X82" s="16" t="s">
        <v>5</v>
      </c>
      <c r="Y82" s="16" t="s">
        <v>5</v>
      </c>
    </row>
    <row r="83" spans="1:25" ht="28.2" x14ac:dyDescent="0.3">
      <c r="A83" s="16"/>
      <c r="B83" s="16"/>
      <c r="C83" s="16"/>
      <c r="D83" s="16"/>
      <c r="E83" s="16"/>
      <c r="F83" s="16"/>
      <c r="G83" s="16"/>
      <c r="H83" s="16"/>
      <c r="I83" s="9" t="s">
        <v>38</v>
      </c>
      <c r="J83" s="3">
        <f t="shared" si="36"/>
        <v>86779740.960000008</v>
      </c>
      <c r="K83" s="3">
        <f>K20+K33+K58+K79</f>
        <v>6775728.4900000002</v>
      </c>
      <c r="L83" s="3">
        <f t="shared" ref="L83:P83" si="38">L20+L33+L58+L79</f>
        <v>54712647.909999996</v>
      </c>
      <c r="M83" s="3">
        <f t="shared" si="38"/>
        <v>3759508.81</v>
      </c>
      <c r="N83" s="3">
        <f t="shared" si="38"/>
        <v>21531855.75</v>
      </c>
      <c r="O83" s="3">
        <f t="shared" si="38"/>
        <v>0</v>
      </c>
      <c r="P83" s="3">
        <f t="shared" si="38"/>
        <v>0</v>
      </c>
      <c r="Q83" s="16"/>
      <c r="R83" s="16"/>
      <c r="S83" s="16"/>
      <c r="T83" s="16"/>
      <c r="U83" s="16"/>
      <c r="V83" s="16"/>
      <c r="W83" s="16"/>
      <c r="X83" s="16"/>
      <c r="Y83" s="16"/>
    </row>
    <row r="84" spans="1:25" ht="28.2" x14ac:dyDescent="0.3">
      <c r="A84" s="16"/>
      <c r="B84" s="16"/>
      <c r="C84" s="16"/>
      <c r="D84" s="16"/>
      <c r="E84" s="16"/>
      <c r="F84" s="16"/>
      <c r="G84" s="16"/>
      <c r="H84" s="16"/>
      <c r="I84" s="9" t="s">
        <v>15</v>
      </c>
      <c r="J84" s="3">
        <f t="shared" si="36"/>
        <v>123212406.35000001</v>
      </c>
      <c r="K84" s="3">
        <f>K21+K34+K59+K80</f>
        <v>7497669.2000000002</v>
      </c>
      <c r="L84" s="3">
        <f>L21+L34+L59+L80</f>
        <v>16442208.18</v>
      </c>
      <c r="M84" s="3">
        <f t="shared" ref="M84:P84" si="39">M21+M34+M59+M80</f>
        <v>14072614.870000001</v>
      </c>
      <c r="N84" s="3">
        <f t="shared" si="39"/>
        <v>85199914.100000009</v>
      </c>
      <c r="O84" s="3">
        <f t="shared" si="39"/>
        <v>0</v>
      </c>
      <c r="P84" s="3">
        <f t="shared" si="39"/>
        <v>0</v>
      </c>
      <c r="Q84" s="16"/>
      <c r="R84" s="16"/>
      <c r="S84" s="16"/>
      <c r="T84" s="16"/>
      <c r="U84" s="16"/>
      <c r="V84" s="16"/>
      <c r="W84" s="16"/>
      <c r="X84" s="16"/>
      <c r="Y84" s="16"/>
    </row>
    <row r="85" spans="1:25" ht="27.6" x14ac:dyDescent="0.3">
      <c r="A85" s="16"/>
      <c r="B85" s="16"/>
      <c r="C85" s="16"/>
      <c r="D85" s="16"/>
      <c r="E85" s="16"/>
      <c r="F85" s="16"/>
      <c r="G85" s="16"/>
      <c r="H85" s="16"/>
      <c r="I85" s="8" t="s">
        <v>16</v>
      </c>
      <c r="J85" s="3">
        <f t="shared" si="36"/>
        <v>17101304.789999999</v>
      </c>
      <c r="K85" s="3">
        <f>K22+K35+K60+K81</f>
        <v>3458511.8400000003</v>
      </c>
      <c r="L85" s="3">
        <f t="shared" ref="L85" si="40">L22+L35+L60+L81</f>
        <v>4182866.71</v>
      </c>
      <c r="M85" s="3">
        <f t="shared" ref="M85:P85" si="41">M22+M35+M60+M81</f>
        <v>779199.29</v>
      </c>
      <c r="N85" s="3">
        <f t="shared" si="41"/>
        <v>5884353.3899999997</v>
      </c>
      <c r="O85" s="3">
        <f t="shared" si="41"/>
        <v>1398186.78</v>
      </c>
      <c r="P85" s="3">
        <f t="shared" si="41"/>
        <v>1398186.78</v>
      </c>
      <c r="Q85" s="16"/>
      <c r="R85" s="16"/>
      <c r="S85" s="16"/>
      <c r="T85" s="16"/>
      <c r="U85" s="16"/>
      <c r="V85" s="16"/>
      <c r="W85" s="16"/>
      <c r="X85" s="16"/>
      <c r="Y85" s="16"/>
    </row>
    <row r="88" spans="1:25" x14ac:dyDescent="0.3">
      <c r="M88" s="12"/>
    </row>
    <row r="89" spans="1:25" x14ac:dyDescent="0.3">
      <c r="M89" s="12"/>
    </row>
    <row r="93" spans="1:25" x14ac:dyDescent="0.3">
      <c r="N93" s="12"/>
    </row>
    <row r="94" spans="1:25" x14ac:dyDescent="0.3">
      <c r="N94" s="12"/>
    </row>
  </sheetData>
  <mergeCells count="298">
    <mergeCell ref="R48:R51"/>
    <mergeCell ref="S48:S51"/>
    <mergeCell ref="T48:T51"/>
    <mergeCell ref="U48:U51"/>
    <mergeCell ref="V48:V51"/>
    <mergeCell ref="W48:W51"/>
    <mergeCell ref="X48:X51"/>
    <mergeCell ref="Y48:Y51"/>
    <mergeCell ref="A48:A51"/>
    <mergeCell ref="B48:B51"/>
    <mergeCell ref="C48:C51"/>
    <mergeCell ref="D48:D51"/>
    <mergeCell ref="E48:E51"/>
    <mergeCell ref="F48:F51"/>
    <mergeCell ref="G48:G51"/>
    <mergeCell ref="H48:H51"/>
    <mergeCell ref="Q48:Q51"/>
    <mergeCell ref="S69:S72"/>
    <mergeCell ref="T69:T72"/>
    <mergeCell ref="U69:U72"/>
    <mergeCell ref="V69:V72"/>
    <mergeCell ref="W69:W72"/>
    <mergeCell ref="X69:X72"/>
    <mergeCell ref="Y69:Y72"/>
    <mergeCell ref="A69:A72"/>
    <mergeCell ref="B69:B72"/>
    <mergeCell ref="C69:C72"/>
    <mergeCell ref="D69:D72"/>
    <mergeCell ref="E69:E72"/>
    <mergeCell ref="F69:F72"/>
    <mergeCell ref="G69:G72"/>
    <mergeCell ref="H69:H72"/>
    <mergeCell ref="Q69:Q72"/>
    <mergeCell ref="A52:A55"/>
    <mergeCell ref="B52:B55"/>
    <mergeCell ref="Y52:Y55"/>
    <mergeCell ref="X52:X55"/>
    <mergeCell ref="W52:W55"/>
    <mergeCell ref="V52:V55"/>
    <mergeCell ref="U52:U55"/>
    <mergeCell ref="T52:T55"/>
    <mergeCell ref="S52:S55"/>
    <mergeCell ref="R52:R55"/>
    <mergeCell ref="Q52:Q55"/>
    <mergeCell ref="H52:H55"/>
    <mergeCell ref="G52:G55"/>
    <mergeCell ref="F52:F55"/>
    <mergeCell ref="E52:E55"/>
    <mergeCell ref="D52:D55"/>
    <mergeCell ref="C52:C55"/>
    <mergeCell ref="Y57:Y60"/>
    <mergeCell ref="X57:X60"/>
    <mergeCell ref="Y78:Y81"/>
    <mergeCell ref="X78:X81"/>
    <mergeCell ref="W78:W81"/>
    <mergeCell ref="V78:V81"/>
    <mergeCell ref="U78:U81"/>
    <mergeCell ref="Y73:Y76"/>
    <mergeCell ref="X73:X76"/>
    <mergeCell ref="W73:W76"/>
    <mergeCell ref="V73:V76"/>
    <mergeCell ref="U73:U76"/>
    <mergeCell ref="V65:V68"/>
    <mergeCell ref="W65:W68"/>
    <mergeCell ref="X65:X68"/>
    <mergeCell ref="Y65:Y68"/>
    <mergeCell ref="D73:D76"/>
    <mergeCell ref="A77:Y77"/>
    <mergeCell ref="Y61:Y64"/>
    <mergeCell ref="X61:X64"/>
    <mergeCell ref="W61:W64"/>
    <mergeCell ref="V61:V64"/>
    <mergeCell ref="U61:U64"/>
    <mergeCell ref="T61:T64"/>
    <mergeCell ref="S61:S64"/>
    <mergeCell ref="R61:R64"/>
    <mergeCell ref="Q61:Q64"/>
    <mergeCell ref="H73:H76"/>
    <mergeCell ref="G73:G76"/>
    <mergeCell ref="F73:F76"/>
    <mergeCell ref="E73:E76"/>
    <mergeCell ref="C73:C76"/>
    <mergeCell ref="B73:B76"/>
    <mergeCell ref="A73:A76"/>
    <mergeCell ref="T73:T76"/>
    <mergeCell ref="S73:S76"/>
    <mergeCell ref="R73:R76"/>
    <mergeCell ref="Q73:Q76"/>
    <mergeCell ref="A65:A68"/>
    <mergeCell ref="B65:B68"/>
    <mergeCell ref="A36:A39"/>
    <mergeCell ref="H61:H64"/>
    <mergeCell ref="G61:G64"/>
    <mergeCell ref="F61:F64"/>
    <mergeCell ref="E61:E64"/>
    <mergeCell ref="D61:D64"/>
    <mergeCell ref="H40:H43"/>
    <mergeCell ref="G40:G43"/>
    <mergeCell ref="F40:F43"/>
    <mergeCell ref="E40:E43"/>
    <mergeCell ref="D40:D43"/>
    <mergeCell ref="C61:C64"/>
    <mergeCell ref="B61:B64"/>
    <mergeCell ref="A61:A64"/>
    <mergeCell ref="D57:D60"/>
    <mergeCell ref="C40:C43"/>
    <mergeCell ref="B40:B43"/>
    <mergeCell ref="G36:G39"/>
    <mergeCell ref="F36:F39"/>
    <mergeCell ref="E36:E39"/>
    <mergeCell ref="D36:D39"/>
    <mergeCell ref="C36:C39"/>
    <mergeCell ref="B36:B39"/>
    <mergeCell ref="A44:A47"/>
    <mergeCell ref="A19:A22"/>
    <mergeCell ref="A27:A30"/>
    <mergeCell ref="B27:B30"/>
    <mergeCell ref="C27:C30"/>
    <mergeCell ref="D27:D30"/>
    <mergeCell ref="S23:S26"/>
    <mergeCell ref="T23:T26"/>
    <mergeCell ref="S19:S22"/>
    <mergeCell ref="T19:T22"/>
    <mergeCell ref="B19:B22"/>
    <mergeCell ref="C19:C22"/>
    <mergeCell ref="A23:A26"/>
    <mergeCell ref="G19:G22"/>
    <mergeCell ref="F23:F26"/>
    <mergeCell ref="G23:G26"/>
    <mergeCell ref="B23:B26"/>
    <mergeCell ref="C23:C26"/>
    <mergeCell ref="D23:D26"/>
    <mergeCell ref="D19:D22"/>
    <mergeCell ref="F19:F22"/>
    <mergeCell ref="A9:Y9"/>
    <mergeCell ref="J14:J15"/>
    <mergeCell ref="I14:I15"/>
    <mergeCell ref="S14:S15"/>
    <mergeCell ref="S13:Y13"/>
    <mergeCell ref="R13:R15"/>
    <mergeCell ref="Q13:Q15"/>
    <mergeCell ref="F12:P13"/>
    <mergeCell ref="E12:E15"/>
    <mergeCell ref="F14:H14"/>
    <mergeCell ref="K14:P14"/>
    <mergeCell ref="A10:Y10"/>
    <mergeCell ref="Q12:Y12"/>
    <mergeCell ref="C12:D14"/>
    <mergeCell ref="B12:B15"/>
    <mergeCell ref="A12:A15"/>
    <mergeCell ref="T14:Y14"/>
    <mergeCell ref="Y82:Y85"/>
    <mergeCell ref="A82:B85"/>
    <mergeCell ref="Q82:Q85"/>
    <mergeCell ref="R82:R85"/>
    <mergeCell ref="S82:S85"/>
    <mergeCell ref="T82:T85"/>
    <mergeCell ref="U82:U85"/>
    <mergeCell ref="C82:C85"/>
    <mergeCell ref="D82:D85"/>
    <mergeCell ref="V82:V85"/>
    <mergeCell ref="W82:W85"/>
    <mergeCell ref="X82:X85"/>
    <mergeCell ref="F82:F85"/>
    <mergeCell ref="G82:G85"/>
    <mergeCell ref="H78:H81"/>
    <mergeCell ref="H82:H85"/>
    <mergeCell ref="U36:U39"/>
    <mergeCell ref="T36:T39"/>
    <mergeCell ref="S36:S39"/>
    <mergeCell ref="R36:R39"/>
    <mergeCell ref="Q36:Q39"/>
    <mergeCell ref="Q23:Q26"/>
    <mergeCell ref="U23:U26"/>
    <mergeCell ref="H57:H60"/>
    <mergeCell ref="H36:H39"/>
    <mergeCell ref="R40:R43"/>
    <mergeCell ref="Q40:Q43"/>
    <mergeCell ref="T78:T81"/>
    <mergeCell ref="S78:S81"/>
    <mergeCell ref="R78:R81"/>
    <mergeCell ref="Q78:Q81"/>
    <mergeCell ref="S57:S60"/>
    <mergeCell ref="S44:S47"/>
    <mergeCell ref="T44:T47"/>
    <mergeCell ref="U44:U47"/>
    <mergeCell ref="T65:T68"/>
    <mergeCell ref="U65:U68"/>
    <mergeCell ref="R69:R72"/>
    <mergeCell ref="A32:A35"/>
    <mergeCell ref="B32:B35"/>
    <mergeCell ref="C32:C35"/>
    <mergeCell ref="D32:D35"/>
    <mergeCell ref="T32:T35"/>
    <mergeCell ref="R27:R30"/>
    <mergeCell ref="Q27:Q30"/>
    <mergeCell ref="Y32:Y35"/>
    <mergeCell ref="X32:X35"/>
    <mergeCell ref="W32:W35"/>
    <mergeCell ref="V32:V35"/>
    <mergeCell ref="U32:U35"/>
    <mergeCell ref="S32:S35"/>
    <mergeCell ref="R32:R35"/>
    <mergeCell ref="Q32:Q35"/>
    <mergeCell ref="F27:F30"/>
    <mergeCell ref="G27:G30"/>
    <mergeCell ref="F32:F35"/>
    <mergeCell ref="G32:G35"/>
    <mergeCell ref="U27:U30"/>
    <mergeCell ref="T27:T30"/>
    <mergeCell ref="S27:S30"/>
    <mergeCell ref="F78:F81"/>
    <mergeCell ref="G78:G81"/>
    <mergeCell ref="A78:A81"/>
    <mergeCell ref="B78:B81"/>
    <mergeCell ref="C78:C81"/>
    <mergeCell ref="D78:D81"/>
    <mergeCell ref="F57:F60"/>
    <mergeCell ref="G57:G60"/>
    <mergeCell ref="A31:Y31"/>
    <mergeCell ref="A56:Y56"/>
    <mergeCell ref="B57:B60"/>
    <mergeCell ref="C57:C60"/>
    <mergeCell ref="A40:A43"/>
    <mergeCell ref="Y40:Y43"/>
    <mergeCell ref="X40:X43"/>
    <mergeCell ref="Y36:Y39"/>
    <mergeCell ref="X36:X39"/>
    <mergeCell ref="W36:W39"/>
    <mergeCell ref="V36:V39"/>
    <mergeCell ref="A57:A60"/>
    <mergeCell ref="W57:W60"/>
    <mergeCell ref="V57:V60"/>
    <mergeCell ref="U57:U60"/>
    <mergeCell ref="T57:T60"/>
    <mergeCell ref="V19:V22"/>
    <mergeCell ref="W19:W22"/>
    <mergeCell ref="X19:X22"/>
    <mergeCell ref="W40:W43"/>
    <mergeCell ref="V40:V43"/>
    <mergeCell ref="Y19:Y22"/>
    <mergeCell ref="Q19:Q22"/>
    <mergeCell ref="V23:V26"/>
    <mergeCell ref="W23:W26"/>
    <mergeCell ref="X23:X26"/>
    <mergeCell ref="Y23:Y26"/>
    <mergeCell ref="R23:R26"/>
    <mergeCell ref="R19:R22"/>
    <mergeCell ref="U19:U22"/>
    <mergeCell ref="U40:U43"/>
    <mergeCell ref="T40:T43"/>
    <mergeCell ref="S40:S43"/>
    <mergeCell ref="S1:Y1"/>
    <mergeCell ref="S2:Y2"/>
    <mergeCell ref="S3:Y3"/>
    <mergeCell ref="S4:Y4"/>
    <mergeCell ref="R57:R60"/>
    <mergeCell ref="Q57:Q60"/>
    <mergeCell ref="S5:Y8"/>
    <mergeCell ref="E82:E85"/>
    <mergeCell ref="E19:E22"/>
    <mergeCell ref="E23:E26"/>
    <mergeCell ref="E27:E30"/>
    <mergeCell ref="E32:E35"/>
    <mergeCell ref="E57:E60"/>
    <mergeCell ref="E78:E81"/>
    <mergeCell ref="A17:Y17"/>
    <mergeCell ref="A18:Y18"/>
    <mergeCell ref="H19:H22"/>
    <mergeCell ref="H23:H26"/>
    <mergeCell ref="H27:H30"/>
    <mergeCell ref="H32:H35"/>
    <mergeCell ref="Y27:Y30"/>
    <mergeCell ref="X27:X30"/>
    <mergeCell ref="W27:W30"/>
    <mergeCell ref="V27:V30"/>
    <mergeCell ref="V44:V47"/>
    <mergeCell ref="W44:W47"/>
    <mergeCell ref="X44:X47"/>
    <mergeCell ref="Y44:Y47"/>
    <mergeCell ref="B44:B47"/>
    <mergeCell ref="C44:C47"/>
    <mergeCell ref="D44:D47"/>
    <mergeCell ref="E44:E47"/>
    <mergeCell ref="F44:F47"/>
    <mergeCell ref="G44:G47"/>
    <mergeCell ref="H44:H47"/>
    <mergeCell ref="Q44:Q47"/>
    <mergeCell ref="R44:R47"/>
    <mergeCell ref="C65:C68"/>
    <mergeCell ref="D65:D68"/>
    <mergeCell ref="E65:E68"/>
    <mergeCell ref="F65:F68"/>
    <mergeCell ref="G65:G68"/>
    <mergeCell ref="H65:H68"/>
    <mergeCell ref="Q65:Q68"/>
    <mergeCell ref="R65:R68"/>
    <mergeCell ref="S65:S68"/>
  </mergeCells>
  <pageMargins left="0.59055118110236227" right="0.59055118110236227" top="1.1811023622047245" bottom="0.78740157480314965" header="0.31496062992125984" footer="0.31496062992125984"/>
  <pageSetup paperSize="9" scale="39" fitToHeight="111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6:K32"/>
  <sheetViews>
    <sheetView workbookViewId="0">
      <selection activeCell="K6" sqref="K6"/>
    </sheetView>
  </sheetViews>
  <sheetFormatPr defaultRowHeight="14.4" x14ac:dyDescent="0.3"/>
  <cols>
    <col min="5" max="5" width="12" bestFit="1" customWidth="1"/>
    <col min="6" max="6" width="9.88671875" bestFit="1" customWidth="1"/>
    <col min="7" max="9" width="11" bestFit="1" customWidth="1"/>
  </cols>
  <sheetData>
    <row r="6" spans="4:11" x14ac:dyDescent="0.3">
      <c r="E6">
        <v>186835764.94999999</v>
      </c>
      <c r="F6">
        <v>45574100.619999997</v>
      </c>
      <c r="G6">
        <v>50816700.420000002</v>
      </c>
      <c r="H6">
        <v>17267377.09</v>
      </c>
      <c r="I6">
        <v>57509170.82</v>
      </c>
      <c r="J6">
        <v>9168416</v>
      </c>
      <c r="K6">
        <v>6500000</v>
      </c>
    </row>
    <row r="16" spans="4:11" x14ac:dyDescent="0.3">
      <c r="D16" t="s">
        <v>12</v>
      </c>
      <c r="F16">
        <v>11128402</v>
      </c>
      <c r="G16">
        <v>0</v>
      </c>
      <c r="H16">
        <v>5938402</v>
      </c>
      <c r="I16">
        <v>3170000</v>
      </c>
      <c r="J16">
        <v>2020000</v>
      </c>
    </row>
    <row r="17" spans="4:10" x14ac:dyDescent="0.3">
      <c r="D17" t="s">
        <v>13</v>
      </c>
      <c r="F17" s="1">
        <v>11430124</v>
      </c>
      <c r="G17">
        <v>0</v>
      </c>
      <c r="H17">
        <v>6240124</v>
      </c>
      <c r="I17">
        <v>3170000</v>
      </c>
      <c r="J17">
        <v>2020000</v>
      </c>
    </row>
    <row r="20" spans="4:10" x14ac:dyDescent="0.3">
      <c r="F20">
        <f>F16-F17</f>
        <v>-301722</v>
      </c>
      <c r="G20">
        <f t="shared" ref="G20:J20" si="0">G16-G17</f>
        <v>0</v>
      </c>
      <c r="H20">
        <f t="shared" si="0"/>
        <v>-301722</v>
      </c>
      <c r="I20">
        <f t="shared" si="0"/>
        <v>0</v>
      </c>
      <c r="J20">
        <f t="shared" si="0"/>
        <v>0</v>
      </c>
    </row>
    <row r="25" spans="4:10" ht="18" x14ac:dyDescent="0.35">
      <c r="E25" s="2">
        <v>104207937.14</v>
      </c>
    </row>
    <row r="26" spans="4:10" ht="18" x14ac:dyDescent="0.35">
      <c r="E26" s="2">
        <v>107421516.91</v>
      </c>
    </row>
    <row r="27" spans="4:10" ht="18" x14ac:dyDescent="0.35">
      <c r="E27" s="2">
        <v>102693389.64</v>
      </c>
    </row>
    <row r="28" spans="4:10" ht="18" x14ac:dyDescent="0.35">
      <c r="E28" s="2">
        <v>104437541.37</v>
      </c>
    </row>
    <row r="29" spans="4:10" ht="18" x14ac:dyDescent="0.35">
      <c r="E29" s="2">
        <v>92246717.459999993</v>
      </c>
    </row>
    <row r="30" spans="4:10" ht="18" x14ac:dyDescent="0.35">
      <c r="E30" s="2">
        <v>92246717.459999993</v>
      </c>
    </row>
    <row r="32" spans="4:10" x14ac:dyDescent="0.3">
      <c r="E32">
        <f>SUM(E25:E30)</f>
        <v>603253819.98000002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2023-08-04T06:22:37Z</dcterms:modified>
</cp:coreProperties>
</file>