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" yWindow="948" windowWidth="27816" windowHeight="132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Лист1!$A$1:$AA$330</definedName>
  </definedNames>
  <calcPr calcId="162913"/>
</workbook>
</file>

<file path=xl/calcChain.xml><?xml version="1.0" encoding="utf-8"?>
<calcChain xmlns="http://schemas.openxmlformats.org/spreadsheetml/2006/main">
  <c r="J266" i="1" l="1"/>
  <c r="J265" i="1"/>
  <c r="J264" i="1"/>
  <c r="P263" i="1"/>
  <c r="O263" i="1"/>
  <c r="N263" i="1"/>
  <c r="M263" i="1"/>
  <c r="L263" i="1"/>
  <c r="K263" i="1"/>
  <c r="J262" i="1"/>
  <c r="J261" i="1"/>
  <c r="J260" i="1"/>
  <c r="P259" i="1"/>
  <c r="O259" i="1"/>
  <c r="N259" i="1"/>
  <c r="M259" i="1"/>
  <c r="L259" i="1"/>
  <c r="K259" i="1"/>
  <c r="J263" i="1" l="1"/>
  <c r="J259" i="1"/>
  <c r="J258" i="1"/>
  <c r="J257" i="1"/>
  <c r="J256" i="1"/>
  <c r="P255" i="1"/>
  <c r="O255" i="1"/>
  <c r="N255" i="1"/>
  <c r="M255" i="1"/>
  <c r="L255" i="1"/>
  <c r="K255" i="1"/>
  <c r="J255" i="1" l="1"/>
  <c r="N91" i="1"/>
  <c r="N92" i="1"/>
  <c r="N110" i="1"/>
  <c r="N90" i="1" s="1"/>
  <c r="N221" i="1" l="1"/>
  <c r="N222" i="1"/>
  <c r="L222" i="1"/>
  <c r="M222" i="1"/>
  <c r="O222" i="1"/>
  <c r="P222" i="1"/>
  <c r="L221" i="1"/>
  <c r="M221" i="1"/>
  <c r="O221" i="1"/>
  <c r="P221" i="1"/>
  <c r="L220" i="1"/>
  <c r="M220" i="1"/>
  <c r="N220" i="1"/>
  <c r="O220" i="1"/>
  <c r="P220" i="1"/>
  <c r="K221" i="1"/>
  <c r="K222" i="1"/>
  <c r="K220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34" i="1"/>
  <c r="J233" i="1"/>
  <c r="J232" i="1"/>
  <c r="P231" i="1"/>
  <c r="O231" i="1"/>
  <c r="N231" i="1"/>
  <c r="M231" i="1"/>
  <c r="L231" i="1"/>
  <c r="K231" i="1"/>
  <c r="J270" i="1"/>
  <c r="J269" i="1"/>
  <c r="J268" i="1"/>
  <c r="P267" i="1"/>
  <c r="O267" i="1"/>
  <c r="N267" i="1"/>
  <c r="M267" i="1"/>
  <c r="L267" i="1"/>
  <c r="K267" i="1"/>
  <c r="J243" i="1" l="1"/>
  <c r="J231" i="1"/>
  <c r="J235" i="1"/>
  <c r="J239" i="1"/>
  <c r="J267" i="1"/>
  <c r="M213" i="1"/>
  <c r="M214" i="1"/>
  <c r="M212" i="1"/>
  <c r="N212" i="1"/>
  <c r="O212" i="1"/>
  <c r="P212" i="1"/>
  <c r="M91" i="1" l="1"/>
  <c r="M92" i="1"/>
  <c r="L109" i="1"/>
  <c r="M109" i="1"/>
  <c r="N109" i="1"/>
  <c r="O109" i="1"/>
  <c r="P109" i="1"/>
  <c r="K109" i="1"/>
  <c r="J110" i="1"/>
  <c r="J111" i="1"/>
  <c r="J112" i="1"/>
  <c r="J109" i="1" l="1"/>
  <c r="M279" i="1" l="1"/>
  <c r="M280" i="1"/>
  <c r="M278" i="1"/>
  <c r="J254" i="1" l="1"/>
  <c r="J253" i="1"/>
  <c r="J252" i="1"/>
  <c r="P251" i="1"/>
  <c r="O251" i="1"/>
  <c r="N251" i="1"/>
  <c r="M251" i="1"/>
  <c r="L251" i="1"/>
  <c r="K251" i="1"/>
  <c r="J251" i="1" l="1"/>
  <c r="L163" i="1"/>
  <c r="M163" i="1"/>
  <c r="N163" i="1"/>
  <c r="O163" i="1"/>
  <c r="P163" i="1"/>
  <c r="K163" i="1"/>
  <c r="J164" i="1"/>
  <c r="J165" i="1"/>
  <c r="J166" i="1"/>
  <c r="M90" i="1" l="1"/>
  <c r="M316" i="1" l="1"/>
  <c r="N316" i="1"/>
  <c r="O316" i="1"/>
  <c r="P316" i="1"/>
  <c r="J250" i="1"/>
  <c r="J249" i="1"/>
  <c r="J248" i="1"/>
  <c r="P247" i="1"/>
  <c r="O247" i="1"/>
  <c r="N247" i="1"/>
  <c r="M247" i="1"/>
  <c r="L247" i="1"/>
  <c r="K247" i="1"/>
  <c r="J247" i="1" l="1"/>
  <c r="J296" i="1"/>
  <c r="J295" i="1"/>
  <c r="J294" i="1"/>
  <c r="P293" i="1"/>
  <c r="O293" i="1"/>
  <c r="N293" i="1"/>
  <c r="M293" i="1"/>
  <c r="L293" i="1"/>
  <c r="K293" i="1"/>
  <c r="J293" i="1" l="1"/>
  <c r="M219" i="1" l="1"/>
  <c r="L90" i="1" l="1"/>
  <c r="L213" i="1"/>
  <c r="L214" i="1"/>
  <c r="L153" i="1"/>
  <c r="L154" i="1"/>
  <c r="L152" i="1"/>
  <c r="L155" i="1"/>
  <c r="L141" i="1"/>
  <c r="L142" i="1"/>
  <c r="L212" i="1"/>
  <c r="L204" i="1" s="1"/>
  <c r="L193" i="1"/>
  <c r="L194" i="1"/>
  <c r="L192" i="1"/>
  <c r="L181" i="1"/>
  <c r="L182" i="1"/>
  <c r="L180" i="1"/>
  <c r="L169" i="1"/>
  <c r="L170" i="1"/>
  <c r="L168" i="1"/>
  <c r="L140" i="1"/>
  <c r="L136" i="1" l="1"/>
  <c r="L137" i="1"/>
  <c r="L138" i="1"/>
  <c r="L151" i="1"/>
  <c r="L280" i="1"/>
  <c r="L279" i="1"/>
  <c r="P45" i="1" l="1"/>
  <c r="O45" i="1" s="1"/>
  <c r="N45" i="1" s="1"/>
  <c r="M45" i="1" s="1"/>
  <c r="L45" i="1" s="1"/>
  <c r="K45" i="1" s="1"/>
  <c r="J30" i="1" l="1"/>
  <c r="J29" i="1"/>
  <c r="J28" i="1"/>
  <c r="J27" i="1"/>
  <c r="J75" i="1" l="1"/>
  <c r="J74" i="1"/>
  <c r="J73" i="1"/>
  <c r="J72" i="1"/>
  <c r="J67" i="1"/>
  <c r="J66" i="1"/>
  <c r="J65" i="1"/>
  <c r="J64" i="1"/>
  <c r="J63" i="1"/>
  <c r="J62" i="1"/>
  <c r="J61" i="1"/>
  <c r="J60" i="1"/>
  <c r="J55" i="1"/>
  <c r="J54" i="1"/>
  <c r="J53" i="1"/>
  <c r="J52" i="1"/>
  <c r="J51" i="1"/>
  <c r="J50" i="1"/>
  <c r="J49" i="1"/>
  <c r="J48" i="1"/>
  <c r="J47" i="1"/>
  <c r="J46" i="1"/>
  <c r="J45" i="1"/>
  <c r="J21" i="1"/>
  <c r="J20" i="1"/>
  <c r="J19" i="1"/>
  <c r="J18" i="1"/>
  <c r="J44" i="1"/>
  <c r="J42" i="1"/>
  <c r="J40" i="1"/>
  <c r="J39" i="1"/>
  <c r="J34" i="1"/>
  <c r="J33" i="1"/>
  <c r="J32" i="1"/>
  <c r="J31" i="1"/>
  <c r="J38" i="1"/>
  <c r="J37" i="1"/>
  <c r="J36" i="1"/>
  <c r="J35" i="1"/>
  <c r="L227" i="1" l="1"/>
  <c r="M227" i="1"/>
  <c r="N227" i="1"/>
  <c r="O227" i="1"/>
  <c r="P227" i="1"/>
  <c r="K227" i="1"/>
  <c r="J216" i="1"/>
  <c r="J217" i="1"/>
  <c r="J218" i="1"/>
  <c r="J224" i="1"/>
  <c r="J225" i="1"/>
  <c r="J226" i="1"/>
  <c r="J228" i="1"/>
  <c r="J229" i="1"/>
  <c r="J230" i="1"/>
  <c r="L223" i="1"/>
  <c r="M223" i="1"/>
  <c r="N223" i="1"/>
  <c r="O223" i="1"/>
  <c r="P223" i="1"/>
  <c r="K223" i="1"/>
  <c r="N219" i="1" l="1"/>
  <c r="L219" i="1"/>
  <c r="J227" i="1"/>
  <c r="O219" i="1"/>
  <c r="J222" i="1"/>
  <c r="J223" i="1"/>
  <c r="J220" i="1"/>
  <c r="J221" i="1"/>
  <c r="P219" i="1"/>
  <c r="K219" i="1"/>
  <c r="O90" i="1"/>
  <c r="P90" i="1"/>
  <c r="L91" i="1"/>
  <c r="O91" i="1"/>
  <c r="P91" i="1"/>
  <c r="J219" i="1" l="1"/>
  <c r="N280" i="1"/>
  <c r="O280" i="1"/>
  <c r="P280" i="1"/>
  <c r="K280" i="1"/>
  <c r="L297" i="1"/>
  <c r="M297" i="1"/>
  <c r="N297" i="1"/>
  <c r="O297" i="1"/>
  <c r="P297" i="1"/>
  <c r="K297" i="1"/>
  <c r="J298" i="1"/>
  <c r="J299" i="1"/>
  <c r="J300" i="1"/>
  <c r="J297" i="1" l="1"/>
  <c r="K215" i="1"/>
  <c r="L215" i="1"/>
  <c r="M215" i="1"/>
  <c r="N215" i="1"/>
  <c r="O215" i="1"/>
  <c r="P215" i="1"/>
  <c r="J215" i="1" l="1"/>
  <c r="K317" i="1"/>
  <c r="K318" i="1"/>
  <c r="K319" i="1"/>
  <c r="L159" i="1"/>
  <c r="M159" i="1"/>
  <c r="N159" i="1"/>
  <c r="O159" i="1"/>
  <c r="P159" i="1"/>
  <c r="K159" i="1"/>
  <c r="L323" i="1"/>
  <c r="M323" i="1"/>
  <c r="N323" i="1"/>
  <c r="O323" i="1"/>
  <c r="P323" i="1"/>
  <c r="K323" i="1"/>
  <c r="L319" i="1"/>
  <c r="M319" i="1"/>
  <c r="N319" i="1"/>
  <c r="O319" i="1"/>
  <c r="P319" i="1"/>
  <c r="L318" i="1"/>
  <c r="L314" i="1" s="1"/>
  <c r="M318" i="1"/>
  <c r="M314" i="1" s="1"/>
  <c r="N318" i="1"/>
  <c r="N314" i="1" s="1"/>
  <c r="O318" i="1"/>
  <c r="O314" i="1" s="1"/>
  <c r="P318" i="1"/>
  <c r="P314" i="1" s="1"/>
  <c r="L317" i="1"/>
  <c r="L313" i="1" s="1"/>
  <c r="M317" i="1"/>
  <c r="M313" i="1" s="1"/>
  <c r="N317" i="1"/>
  <c r="N313" i="1" s="1"/>
  <c r="O317" i="1"/>
  <c r="O313" i="1" s="1"/>
  <c r="P317" i="1"/>
  <c r="P313" i="1" s="1"/>
  <c r="L316" i="1"/>
  <c r="L312" i="1" s="1"/>
  <c r="M312" i="1"/>
  <c r="O312" i="1"/>
  <c r="J326" i="1"/>
  <c r="K315" i="1" l="1"/>
  <c r="P315" i="1"/>
  <c r="N315" i="1"/>
  <c r="O315" i="1"/>
  <c r="P312" i="1"/>
  <c r="P311" i="1" s="1"/>
  <c r="N312" i="1"/>
  <c r="N311" i="1" s="1"/>
  <c r="M315" i="1"/>
  <c r="M311" i="1"/>
  <c r="L315" i="1"/>
  <c r="J325" i="1"/>
  <c r="O311" i="1"/>
  <c r="L311" i="1"/>
  <c r="L289" i="1"/>
  <c r="M289" i="1"/>
  <c r="N289" i="1"/>
  <c r="O289" i="1"/>
  <c r="P289" i="1"/>
  <c r="K289" i="1"/>
  <c r="L278" i="1"/>
  <c r="N278" i="1"/>
  <c r="O278" i="1"/>
  <c r="P278" i="1"/>
  <c r="N279" i="1"/>
  <c r="O279" i="1"/>
  <c r="P279" i="1"/>
  <c r="K278" i="1"/>
  <c r="K279" i="1"/>
  <c r="J290" i="1"/>
  <c r="J291" i="1"/>
  <c r="J292" i="1"/>
  <c r="J324" i="1" l="1"/>
  <c r="J289" i="1"/>
  <c r="J323" i="1" l="1"/>
  <c r="L305" i="1"/>
  <c r="M305" i="1"/>
  <c r="N305" i="1"/>
  <c r="O305" i="1"/>
  <c r="P305" i="1"/>
  <c r="L304" i="1"/>
  <c r="L329" i="1" s="1"/>
  <c r="M304" i="1"/>
  <c r="N304" i="1"/>
  <c r="O304" i="1"/>
  <c r="P304" i="1"/>
  <c r="L303" i="1"/>
  <c r="M303" i="1"/>
  <c r="N303" i="1"/>
  <c r="O303" i="1"/>
  <c r="P303" i="1"/>
  <c r="K303" i="1"/>
  <c r="K304" i="1"/>
  <c r="K305" i="1"/>
  <c r="L306" i="1"/>
  <c r="M306" i="1"/>
  <c r="N306" i="1"/>
  <c r="O306" i="1"/>
  <c r="P306" i="1"/>
  <c r="K306" i="1"/>
  <c r="J307" i="1"/>
  <c r="J308" i="1"/>
  <c r="J309" i="1"/>
  <c r="M302" i="1" l="1"/>
  <c r="J322" i="1"/>
  <c r="O302" i="1"/>
  <c r="N302" i="1"/>
  <c r="J304" i="1"/>
  <c r="J305" i="1"/>
  <c r="J306" i="1"/>
  <c r="K302" i="1"/>
  <c r="P302" i="1"/>
  <c r="L302" i="1"/>
  <c r="J303" i="1"/>
  <c r="J321" i="1" l="1"/>
  <c r="J318" i="1"/>
  <c r="K314" i="1"/>
  <c r="J314" i="1" s="1"/>
  <c r="J302" i="1"/>
  <c r="J317" i="1" l="1"/>
  <c r="K313" i="1"/>
  <c r="J313" i="1" s="1"/>
  <c r="J319" i="1"/>
  <c r="J320" i="1"/>
  <c r="L285" i="1"/>
  <c r="M285" i="1"/>
  <c r="N285" i="1"/>
  <c r="O285" i="1"/>
  <c r="P285" i="1"/>
  <c r="K285" i="1"/>
  <c r="J286" i="1"/>
  <c r="J287" i="1"/>
  <c r="J288" i="1"/>
  <c r="J316" i="1" l="1"/>
  <c r="J315" i="1"/>
  <c r="K312" i="1"/>
  <c r="J285" i="1"/>
  <c r="K90" i="1"/>
  <c r="K91" i="1"/>
  <c r="J312" i="1" l="1"/>
  <c r="K311" i="1"/>
  <c r="J311" i="1" s="1"/>
  <c r="J91" i="1"/>
  <c r="J90" i="1"/>
  <c r="K105" i="1"/>
  <c r="L105" i="1"/>
  <c r="M105" i="1"/>
  <c r="N105" i="1"/>
  <c r="O105" i="1"/>
  <c r="P105" i="1"/>
  <c r="M180" i="1" l="1"/>
  <c r="N180" i="1"/>
  <c r="O180" i="1"/>
  <c r="P180" i="1"/>
  <c r="K180" i="1"/>
  <c r="M181" i="1"/>
  <c r="N181" i="1"/>
  <c r="O181" i="1"/>
  <c r="P181" i="1"/>
  <c r="K181" i="1"/>
  <c r="M182" i="1"/>
  <c r="N182" i="1"/>
  <c r="O182" i="1"/>
  <c r="P182" i="1"/>
  <c r="K182" i="1"/>
  <c r="L187" i="1"/>
  <c r="M187" i="1"/>
  <c r="N187" i="1"/>
  <c r="O187" i="1"/>
  <c r="P187" i="1"/>
  <c r="K187" i="1"/>
  <c r="J188" i="1"/>
  <c r="J189" i="1"/>
  <c r="J190" i="1"/>
  <c r="M179" i="1" l="1"/>
  <c r="L179" i="1"/>
  <c r="P179" i="1"/>
  <c r="O179" i="1"/>
  <c r="N179" i="1"/>
  <c r="K179" i="1"/>
  <c r="J187" i="1"/>
  <c r="L281" i="1"/>
  <c r="M281" i="1"/>
  <c r="N281" i="1"/>
  <c r="O281" i="1"/>
  <c r="P281" i="1"/>
  <c r="K281" i="1"/>
  <c r="L277" i="1"/>
  <c r="M277" i="1"/>
  <c r="N277" i="1"/>
  <c r="O277" i="1"/>
  <c r="P277" i="1"/>
  <c r="L272" i="1"/>
  <c r="M272" i="1"/>
  <c r="N272" i="1"/>
  <c r="O272" i="1"/>
  <c r="P272" i="1"/>
  <c r="K272" i="1"/>
  <c r="L211" i="1"/>
  <c r="M211" i="1"/>
  <c r="N211" i="1"/>
  <c r="O211" i="1"/>
  <c r="P211" i="1"/>
  <c r="K211" i="1"/>
  <c r="J212" i="1"/>
  <c r="J213" i="1"/>
  <c r="J214" i="1"/>
  <c r="L93" i="1"/>
  <c r="M93" i="1"/>
  <c r="N93" i="1"/>
  <c r="O93" i="1"/>
  <c r="P93" i="1"/>
  <c r="K93" i="1"/>
  <c r="L97" i="1"/>
  <c r="M97" i="1"/>
  <c r="N97" i="1"/>
  <c r="O97" i="1"/>
  <c r="P97" i="1"/>
  <c r="K97" i="1"/>
  <c r="L101" i="1"/>
  <c r="M101" i="1"/>
  <c r="N101" i="1"/>
  <c r="O101" i="1"/>
  <c r="P101" i="1"/>
  <c r="K101" i="1"/>
  <c r="L113" i="1"/>
  <c r="M113" i="1"/>
  <c r="N113" i="1"/>
  <c r="O113" i="1"/>
  <c r="P113" i="1"/>
  <c r="K113" i="1"/>
  <c r="L130" i="1"/>
  <c r="M130" i="1"/>
  <c r="N130" i="1"/>
  <c r="O130" i="1"/>
  <c r="P130" i="1"/>
  <c r="K130" i="1"/>
  <c r="L126" i="1"/>
  <c r="M126" i="1"/>
  <c r="N126" i="1"/>
  <c r="O126" i="1"/>
  <c r="P126" i="1"/>
  <c r="K126" i="1"/>
  <c r="L119" i="1"/>
  <c r="L328" i="1" s="1"/>
  <c r="M119" i="1"/>
  <c r="N119" i="1"/>
  <c r="O119" i="1"/>
  <c r="P119" i="1"/>
  <c r="K119" i="1"/>
  <c r="K120" i="1"/>
  <c r="L121" i="1"/>
  <c r="M121" i="1"/>
  <c r="N121" i="1"/>
  <c r="O121" i="1"/>
  <c r="P121" i="1"/>
  <c r="K121" i="1"/>
  <c r="L143" i="1"/>
  <c r="M143" i="1"/>
  <c r="N143" i="1"/>
  <c r="O143" i="1"/>
  <c r="P143" i="1"/>
  <c r="K143" i="1"/>
  <c r="M140" i="1"/>
  <c r="N140" i="1"/>
  <c r="O140" i="1"/>
  <c r="P140" i="1"/>
  <c r="K140" i="1"/>
  <c r="M141" i="1"/>
  <c r="N141" i="1"/>
  <c r="O141" i="1"/>
  <c r="P141" i="1"/>
  <c r="K141" i="1"/>
  <c r="M142" i="1"/>
  <c r="N142" i="1"/>
  <c r="O142" i="1"/>
  <c r="P142" i="1"/>
  <c r="K142" i="1"/>
  <c r="M168" i="1"/>
  <c r="N168" i="1"/>
  <c r="O168" i="1"/>
  <c r="P168" i="1"/>
  <c r="K168" i="1"/>
  <c r="M169" i="1"/>
  <c r="N169" i="1"/>
  <c r="O169" i="1"/>
  <c r="P169" i="1"/>
  <c r="K169" i="1"/>
  <c r="M170" i="1"/>
  <c r="N170" i="1"/>
  <c r="O170" i="1"/>
  <c r="P170" i="1"/>
  <c r="K170" i="1"/>
  <c r="L175" i="1"/>
  <c r="M175" i="1"/>
  <c r="N175" i="1"/>
  <c r="O175" i="1"/>
  <c r="P175" i="1"/>
  <c r="K175" i="1"/>
  <c r="L171" i="1"/>
  <c r="M171" i="1"/>
  <c r="N171" i="1"/>
  <c r="O171" i="1"/>
  <c r="P171" i="1"/>
  <c r="K171" i="1"/>
  <c r="L147" i="1"/>
  <c r="M147" i="1"/>
  <c r="N147" i="1"/>
  <c r="O147" i="1"/>
  <c r="P147" i="1"/>
  <c r="K147" i="1"/>
  <c r="J144" i="1"/>
  <c r="J145" i="1"/>
  <c r="J146" i="1"/>
  <c r="J148" i="1"/>
  <c r="J149" i="1"/>
  <c r="J150" i="1"/>
  <c r="J152" i="1"/>
  <c r="J153" i="1"/>
  <c r="J155" i="1"/>
  <c r="J156" i="1"/>
  <c r="J157" i="1"/>
  <c r="J158" i="1"/>
  <c r="L122" i="1"/>
  <c r="M122" i="1"/>
  <c r="N122" i="1"/>
  <c r="O122" i="1"/>
  <c r="P122" i="1"/>
  <c r="K122" i="1"/>
  <c r="J123" i="1"/>
  <c r="J124" i="1"/>
  <c r="J125" i="1"/>
  <c r="O137" i="1" l="1"/>
  <c r="P136" i="1"/>
  <c r="O136" i="1"/>
  <c r="P137" i="1"/>
  <c r="P329" i="1" s="1"/>
  <c r="N137" i="1"/>
  <c r="K137" i="1"/>
  <c r="M137" i="1"/>
  <c r="N136" i="1"/>
  <c r="N328" i="1" s="1"/>
  <c r="K136" i="1"/>
  <c r="M136" i="1"/>
  <c r="M328" i="1" s="1"/>
  <c r="N329" i="1"/>
  <c r="M329" i="1"/>
  <c r="O118" i="1"/>
  <c r="O139" i="1"/>
  <c r="L167" i="1"/>
  <c r="J140" i="1"/>
  <c r="M118" i="1"/>
  <c r="P167" i="1"/>
  <c r="O167" i="1"/>
  <c r="N167" i="1"/>
  <c r="J143" i="1"/>
  <c r="K167" i="1"/>
  <c r="M167" i="1"/>
  <c r="K118" i="1"/>
  <c r="P118" i="1"/>
  <c r="M139" i="1"/>
  <c r="N139" i="1"/>
  <c r="P139" i="1"/>
  <c r="J122" i="1"/>
  <c r="J142" i="1"/>
  <c r="O329" i="1"/>
  <c r="N118" i="1"/>
  <c r="L139" i="1"/>
  <c r="L118" i="1"/>
  <c r="J141" i="1"/>
  <c r="K139" i="1"/>
  <c r="J211" i="1"/>
  <c r="J147" i="1"/>
  <c r="J198" i="1"/>
  <c r="J137" i="1" l="1"/>
  <c r="P328" i="1"/>
  <c r="O328" i="1"/>
  <c r="J136" i="1"/>
  <c r="K329" i="1"/>
  <c r="K328" i="1"/>
  <c r="J282" i="1"/>
  <c r="J278" i="1"/>
  <c r="J279" i="1"/>
  <c r="J273" i="1"/>
  <c r="J274" i="1"/>
  <c r="J208" i="1"/>
  <c r="J209" i="1"/>
  <c r="J204" i="1"/>
  <c r="J205" i="1"/>
  <c r="J200" i="1"/>
  <c r="J201" i="1"/>
  <c r="J184" i="1"/>
  <c r="J185" i="1"/>
  <c r="J180" i="1"/>
  <c r="J181" i="1"/>
  <c r="J176" i="1"/>
  <c r="J177" i="1"/>
  <c r="J168" i="1"/>
  <c r="J169" i="1"/>
  <c r="J160" i="1"/>
  <c r="J161" i="1"/>
  <c r="M154" i="1"/>
  <c r="M138" i="1" s="1"/>
  <c r="N154" i="1"/>
  <c r="N138" i="1" s="1"/>
  <c r="O154" i="1"/>
  <c r="O138" i="1" s="1"/>
  <c r="O135" i="1" s="1"/>
  <c r="P154" i="1"/>
  <c r="P138" i="1" s="1"/>
  <c r="P135" i="1" s="1"/>
  <c r="M151" i="1"/>
  <c r="N151" i="1"/>
  <c r="O151" i="1"/>
  <c r="J119" i="1"/>
  <c r="J120" i="1"/>
  <c r="J114" i="1"/>
  <c r="J115" i="1"/>
  <c r="J106" i="1"/>
  <c r="J107" i="1"/>
  <c r="J23" i="1"/>
  <c r="J24" i="1"/>
  <c r="J15" i="1"/>
  <c r="J16" i="1"/>
  <c r="N135" i="1" l="1"/>
  <c r="M135" i="1"/>
  <c r="J328" i="1"/>
  <c r="L135" i="1"/>
  <c r="J329" i="1"/>
  <c r="J283" i="1"/>
  <c r="J108" i="1" l="1"/>
  <c r="J105" i="1" s="1"/>
  <c r="K277" i="1" l="1"/>
  <c r="J284" i="1"/>
  <c r="J281" i="1"/>
  <c r="J280" i="1" l="1"/>
  <c r="J277" i="1"/>
  <c r="P151" i="1" l="1"/>
  <c r="K154" i="1"/>
  <c r="K138" i="1" s="1"/>
  <c r="K151" i="1"/>
  <c r="J151" i="1" s="1"/>
  <c r="J154" i="1" l="1"/>
  <c r="J210" i="1"/>
  <c r="J207" i="1"/>
  <c r="J138" i="1" l="1"/>
  <c r="K135" i="1"/>
  <c r="J135" i="1" s="1"/>
  <c r="L92" i="1"/>
  <c r="M89" i="1"/>
  <c r="N89" i="1"/>
  <c r="O92" i="1"/>
  <c r="O89" i="1" s="1"/>
  <c r="P92" i="1"/>
  <c r="P89" i="1" s="1"/>
  <c r="K92" i="1"/>
  <c r="K89" i="1" s="1"/>
  <c r="J116" i="1"/>
  <c r="J113" i="1"/>
  <c r="L89" i="1" l="1"/>
  <c r="J206" i="1"/>
  <c r="J203" i="1"/>
  <c r="N14" i="1" l="1"/>
  <c r="J121" i="1" l="1"/>
  <c r="J118" i="1"/>
  <c r="J202" i="1" l="1"/>
  <c r="J199" i="1"/>
  <c r="K17" i="1" l="1"/>
  <c r="K330" i="1" s="1"/>
  <c r="K327" i="1" s="1"/>
  <c r="L17" i="1"/>
  <c r="M17" i="1"/>
  <c r="M330" i="1" s="1"/>
  <c r="N17" i="1"/>
  <c r="N330" i="1" s="1"/>
  <c r="N327" i="1" s="1"/>
  <c r="O17" i="1"/>
  <c r="P17" i="1"/>
  <c r="L14" i="1"/>
  <c r="M14" i="1"/>
  <c r="O14" i="1"/>
  <c r="P14" i="1"/>
  <c r="K14" i="1"/>
  <c r="J25" i="1"/>
  <c r="J22" i="1"/>
  <c r="O330" i="1" l="1"/>
  <c r="O327" i="1" s="1"/>
  <c r="M327" i="1"/>
  <c r="P330" i="1"/>
  <c r="P327" i="1" s="1"/>
  <c r="L330" i="1"/>
  <c r="J17" i="1"/>
  <c r="J14" i="1"/>
  <c r="J275" i="1"/>
  <c r="L327" i="1" l="1"/>
  <c r="E32" i="2"/>
  <c r="G20" i="2"/>
  <c r="H20" i="2"/>
  <c r="I20" i="2"/>
  <c r="J20" i="2"/>
  <c r="F20" i="2"/>
  <c r="J327" i="1" l="1"/>
  <c r="J330" i="1"/>
  <c r="J159" i="1"/>
  <c r="J162" i="1"/>
  <c r="J163" i="1"/>
  <c r="J167" i="1"/>
  <c r="J170" i="1"/>
  <c r="J171" i="1"/>
  <c r="J174" i="1"/>
  <c r="J175" i="1"/>
  <c r="J178" i="1"/>
  <c r="J179" i="1"/>
  <c r="J182" i="1"/>
  <c r="J183" i="1"/>
  <c r="J186" i="1"/>
  <c r="J191" i="1"/>
  <c r="J194" i="1"/>
  <c r="J139" i="1"/>
  <c r="J92" i="1" l="1"/>
  <c r="J89" i="1" l="1"/>
  <c r="J272" i="1"/>
</calcChain>
</file>

<file path=xl/sharedStrings.xml><?xml version="1.0" encoding="utf-8"?>
<sst xmlns="http://schemas.openxmlformats.org/spreadsheetml/2006/main" count="1445" uniqueCount="238">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</sst>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4" fillId="0" borderId="0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333"/>
  <sheetViews>
    <sheetView tabSelected="1" view="pageBreakPreview" zoomScale="49" zoomScaleNormal="49" zoomScaleSheetLayoutView="49" zoomScalePageLayoutView="70" workbookViewId="0">
      <selection activeCell="D336" sqref="D336"/>
    </sheetView>
  </sheetViews>
  <sheetFormatPr defaultColWidth="9.109375" defaultRowHeight="14.4" x14ac:dyDescent="0.3"/>
  <cols>
    <col min="1" max="1" width="10.6640625" style="4" bestFit="1" customWidth="1"/>
    <col min="2" max="2" width="61.33203125" style="4" customWidth="1"/>
    <col min="3" max="4" width="9.109375" style="4"/>
    <col min="5" max="5" width="29.6640625" style="4" customWidth="1"/>
    <col min="6" max="8" width="12.88671875" style="4" customWidth="1"/>
    <col min="9" max="9" width="16.109375" style="4" customWidth="1"/>
    <col min="10" max="10" width="15.88671875" style="4" customWidth="1"/>
    <col min="11" max="11" width="14.5546875" style="4" customWidth="1"/>
    <col min="12" max="12" width="16.6640625" style="4" customWidth="1"/>
    <col min="13" max="13" width="15.5546875" style="4" customWidth="1"/>
    <col min="14" max="14" width="13.88671875" style="14" customWidth="1"/>
    <col min="15" max="15" width="17.88671875" style="4" customWidth="1"/>
    <col min="16" max="16" width="13.6640625" style="4" customWidth="1"/>
    <col min="17" max="17" width="52.44140625" style="4" customWidth="1"/>
    <col min="18" max="18" width="11.33203125" style="4" customWidth="1"/>
    <col min="19" max="19" width="12.33203125" style="4" customWidth="1"/>
    <col min="20" max="20" width="9.6640625" style="4" customWidth="1"/>
    <col min="21" max="21" width="12.88671875" style="4" customWidth="1"/>
    <col min="22" max="22" width="9.88671875" style="4" customWidth="1"/>
    <col min="23" max="23" width="9.5546875" style="14" customWidth="1"/>
    <col min="24" max="24" width="9.88671875" style="4" customWidth="1"/>
    <col min="25" max="25" width="9.5546875" style="4" customWidth="1"/>
    <col min="26" max="16384" width="9.109375" style="4"/>
  </cols>
  <sheetData>
    <row r="1" spans="1:199" ht="18.600000000000001" customHeight="1" x14ac:dyDescent="0.3">
      <c r="N1" s="33"/>
      <c r="T1" s="64" t="s">
        <v>82</v>
      </c>
      <c r="U1" s="64"/>
      <c r="V1" s="64"/>
      <c r="W1" s="64"/>
      <c r="X1" s="64"/>
      <c r="Y1" s="64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</row>
    <row r="2" spans="1:199" ht="16.8" customHeight="1" x14ac:dyDescent="0.3">
      <c r="N2" s="33"/>
      <c r="T2" s="64"/>
      <c r="U2" s="64"/>
      <c r="V2" s="64"/>
      <c r="W2" s="64"/>
      <c r="X2" s="64"/>
      <c r="Y2" s="64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</row>
    <row r="3" spans="1:199" ht="61.2" customHeight="1" x14ac:dyDescent="0.3">
      <c r="N3" s="33"/>
      <c r="T3" s="64"/>
      <c r="U3" s="64"/>
      <c r="V3" s="64"/>
      <c r="W3" s="64"/>
      <c r="X3" s="64"/>
      <c r="Y3" s="64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</row>
    <row r="4" spans="1:199" x14ac:dyDescent="0.3">
      <c r="T4" s="64"/>
      <c r="U4" s="64"/>
      <c r="V4" s="64"/>
      <c r="W4" s="64"/>
      <c r="X4" s="64"/>
      <c r="Y4" s="64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</row>
    <row r="5" spans="1:199" ht="24.6" customHeight="1" x14ac:dyDescent="0.3">
      <c r="A5" s="65" t="s">
        <v>11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</row>
    <row r="6" spans="1:199" ht="15" thickBot="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15"/>
      <c r="O6" s="5"/>
      <c r="P6" s="5"/>
      <c r="Q6" s="5"/>
      <c r="R6" s="5"/>
      <c r="S6" s="5"/>
      <c r="T6" s="5"/>
      <c r="U6" s="5"/>
      <c r="V6" s="5"/>
      <c r="W6" s="15"/>
      <c r="X6" s="75" t="s">
        <v>12</v>
      </c>
      <c r="Y6" s="75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</row>
    <row r="7" spans="1:199" x14ac:dyDescent="0.3">
      <c r="A7" s="71" t="s">
        <v>0</v>
      </c>
      <c r="B7" s="70" t="s">
        <v>45</v>
      </c>
      <c r="C7" s="69" t="s">
        <v>47</v>
      </c>
      <c r="D7" s="69"/>
      <c r="E7" s="66" t="s">
        <v>52</v>
      </c>
      <c r="F7" s="76" t="s">
        <v>14</v>
      </c>
      <c r="G7" s="77"/>
      <c r="H7" s="77"/>
      <c r="I7" s="77"/>
      <c r="J7" s="77"/>
      <c r="K7" s="77"/>
      <c r="L7" s="77"/>
      <c r="M7" s="77"/>
      <c r="N7" s="77"/>
      <c r="O7" s="77"/>
      <c r="P7" s="78"/>
      <c r="Q7" s="43" t="s">
        <v>10</v>
      </c>
      <c r="R7" s="43"/>
      <c r="S7" s="43"/>
      <c r="T7" s="43"/>
      <c r="U7" s="43"/>
      <c r="V7" s="43"/>
      <c r="W7" s="43"/>
      <c r="X7" s="43"/>
      <c r="Y7" s="43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</row>
    <row r="8" spans="1:199" x14ac:dyDescent="0.3">
      <c r="A8" s="72"/>
      <c r="B8" s="43"/>
      <c r="C8" s="47"/>
      <c r="D8" s="47"/>
      <c r="E8" s="67"/>
      <c r="F8" s="63"/>
      <c r="G8" s="79"/>
      <c r="H8" s="79"/>
      <c r="I8" s="79"/>
      <c r="J8" s="79"/>
      <c r="K8" s="79"/>
      <c r="L8" s="79"/>
      <c r="M8" s="79"/>
      <c r="N8" s="79"/>
      <c r="O8" s="79"/>
      <c r="P8" s="46"/>
      <c r="Q8" s="43" t="s">
        <v>49</v>
      </c>
      <c r="R8" s="74" t="s">
        <v>51</v>
      </c>
      <c r="S8" s="43" t="s">
        <v>50</v>
      </c>
      <c r="T8" s="43"/>
      <c r="U8" s="43"/>
      <c r="V8" s="43"/>
      <c r="W8" s="43"/>
      <c r="X8" s="43"/>
      <c r="Y8" s="43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</row>
    <row r="9" spans="1:199" x14ac:dyDescent="0.3">
      <c r="A9" s="72"/>
      <c r="B9" s="43"/>
      <c r="C9" s="47"/>
      <c r="D9" s="47"/>
      <c r="E9" s="67"/>
      <c r="F9" s="80" t="s">
        <v>41</v>
      </c>
      <c r="G9" s="81"/>
      <c r="H9" s="82"/>
      <c r="I9" s="47" t="s">
        <v>46</v>
      </c>
      <c r="J9" s="43" t="s">
        <v>48</v>
      </c>
      <c r="K9" s="43" t="s">
        <v>7</v>
      </c>
      <c r="L9" s="43"/>
      <c r="M9" s="43"/>
      <c r="N9" s="43"/>
      <c r="O9" s="43"/>
      <c r="P9" s="43"/>
      <c r="Q9" s="43"/>
      <c r="R9" s="74"/>
      <c r="S9" s="43" t="s">
        <v>48</v>
      </c>
      <c r="T9" s="43" t="s">
        <v>8</v>
      </c>
      <c r="U9" s="43"/>
      <c r="V9" s="43"/>
      <c r="W9" s="43"/>
      <c r="X9" s="43"/>
      <c r="Y9" s="43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</row>
    <row r="10" spans="1:199" ht="82.8" x14ac:dyDescent="0.3">
      <c r="A10" s="73"/>
      <c r="B10" s="34"/>
      <c r="C10" s="19" t="s">
        <v>1</v>
      </c>
      <c r="D10" s="19" t="s">
        <v>2</v>
      </c>
      <c r="E10" s="68"/>
      <c r="F10" s="25" t="s">
        <v>42</v>
      </c>
      <c r="G10" s="25" t="s">
        <v>43</v>
      </c>
      <c r="H10" s="25" t="s">
        <v>44</v>
      </c>
      <c r="I10" s="40"/>
      <c r="J10" s="34"/>
      <c r="K10" s="19" t="s">
        <v>35</v>
      </c>
      <c r="L10" s="19" t="s">
        <v>36</v>
      </c>
      <c r="M10" s="19" t="s">
        <v>37</v>
      </c>
      <c r="N10" s="22" t="s">
        <v>38</v>
      </c>
      <c r="O10" s="19" t="s">
        <v>39</v>
      </c>
      <c r="P10" s="19" t="s">
        <v>40</v>
      </c>
      <c r="Q10" s="43"/>
      <c r="R10" s="74"/>
      <c r="S10" s="43"/>
      <c r="T10" s="28" t="s">
        <v>35</v>
      </c>
      <c r="U10" s="28" t="s">
        <v>36</v>
      </c>
      <c r="V10" s="28" t="s">
        <v>37</v>
      </c>
      <c r="W10" s="31" t="s">
        <v>38</v>
      </c>
      <c r="X10" s="28" t="s">
        <v>39</v>
      </c>
      <c r="Y10" s="28" t="s">
        <v>40</v>
      </c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</row>
    <row r="11" spans="1:199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1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16">
        <v>23</v>
      </c>
      <c r="X11" s="6">
        <v>24</v>
      </c>
      <c r="Y11" s="6">
        <v>25</v>
      </c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</row>
    <row r="12" spans="1:199" x14ac:dyDescent="0.3">
      <c r="A12" s="52" t="s">
        <v>100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</row>
    <row r="13" spans="1:199" x14ac:dyDescent="0.3">
      <c r="A13" s="52" t="s">
        <v>79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</row>
    <row r="14" spans="1:199" x14ac:dyDescent="0.3">
      <c r="A14" s="43">
        <v>1</v>
      </c>
      <c r="B14" s="47" t="s">
        <v>83</v>
      </c>
      <c r="C14" s="43">
        <v>2020</v>
      </c>
      <c r="D14" s="43">
        <v>2025</v>
      </c>
      <c r="E14" s="47" t="s">
        <v>5</v>
      </c>
      <c r="F14" s="47" t="s">
        <v>5</v>
      </c>
      <c r="G14" s="47" t="s">
        <v>5</v>
      </c>
      <c r="H14" s="47" t="s">
        <v>5</v>
      </c>
      <c r="I14" s="32" t="s">
        <v>3</v>
      </c>
      <c r="J14" s="3">
        <f>SUM(K14:P14)</f>
        <v>0</v>
      </c>
      <c r="K14" s="3">
        <f t="shared" ref="K14:P14" si="0">K22+K68+K76+K80+K84</f>
        <v>0</v>
      </c>
      <c r="L14" s="3">
        <f t="shared" si="0"/>
        <v>0</v>
      </c>
      <c r="M14" s="3">
        <f t="shared" si="0"/>
        <v>0</v>
      </c>
      <c r="N14" s="17">
        <f t="shared" si="0"/>
        <v>0</v>
      </c>
      <c r="O14" s="3">
        <f t="shared" si="0"/>
        <v>0</v>
      </c>
      <c r="P14" s="3">
        <f t="shared" si="0"/>
        <v>0</v>
      </c>
      <c r="Q14" s="47" t="s">
        <v>5</v>
      </c>
      <c r="R14" s="47" t="s">
        <v>5</v>
      </c>
      <c r="S14" s="43" t="s">
        <v>5</v>
      </c>
      <c r="T14" s="43" t="s">
        <v>5</v>
      </c>
      <c r="U14" s="43" t="s">
        <v>5</v>
      </c>
      <c r="V14" s="43" t="s">
        <v>5</v>
      </c>
      <c r="W14" s="53" t="s">
        <v>5</v>
      </c>
      <c r="X14" s="43" t="s">
        <v>5</v>
      </c>
      <c r="Y14" s="43" t="s">
        <v>5</v>
      </c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</row>
    <row r="15" spans="1:199" ht="27.6" x14ac:dyDescent="0.3">
      <c r="A15" s="43"/>
      <c r="B15" s="47"/>
      <c r="C15" s="43"/>
      <c r="D15" s="43"/>
      <c r="E15" s="47"/>
      <c r="F15" s="47"/>
      <c r="G15" s="47"/>
      <c r="H15" s="47"/>
      <c r="I15" s="8" t="s">
        <v>53</v>
      </c>
      <c r="J15" s="3">
        <f t="shared" ref="J15:J16" si="1">SUM(K15:P15)</f>
        <v>0</v>
      </c>
      <c r="K15" s="3">
        <v>0</v>
      </c>
      <c r="L15" s="3">
        <v>0</v>
      </c>
      <c r="M15" s="3">
        <v>0</v>
      </c>
      <c r="N15" s="17">
        <v>0</v>
      </c>
      <c r="O15" s="3">
        <v>0</v>
      </c>
      <c r="P15" s="3">
        <v>0</v>
      </c>
      <c r="Q15" s="47"/>
      <c r="R15" s="47"/>
      <c r="S15" s="43"/>
      <c r="T15" s="43"/>
      <c r="U15" s="43"/>
      <c r="V15" s="43"/>
      <c r="W15" s="53"/>
      <c r="X15" s="43"/>
      <c r="Y15" s="43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</row>
    <row r="16" spans="1:199" ht="27.6" x14ac:dyDescent="0.3">
      <c r="A16" s="43"/>
      <c r="B16" s="47"/>
      <c r="C16" s="43"/>
      <c r="D16" s="43"/>
      <c r="E16" s="47"/>
      <c r="F16" s="47"/>
      <c r="G16" s="47"/>
      <c r="H16" s="47"/>
      <c r="I16" s="8" t="s">
        <v>34</v>
      </c>
      <c r="J16" s="3">
        <f t="shared" si="1"/>
        <v>0</v>
      </c>
      <c r="K16" s="3">
        <v>0</v>
      </c>
      <c r="L16" s="3">
        <v>0</v>
      </c>
      <c r="M16" s="3">
        <v>0</v>
      </c>
      <c r="N16" s="17">
        <v>0</v>
      </c>
      <c r="O16" s="3">
        <v>0</v>
      </c>
      <c r="P16" s="3">
        <v>0</v>
      </c>
      <c r="Q16" s="47"/>
      <c r="R16" s="47"/>
      <c r="S16" s="43"/>
      <c r="T16" s="43"/>
      <c r="U16" s="43"/>
      <c r="V16" s="43"/>
      <c r="W16" s="53"/>
      <c r="X16" s="43"/>
      <c r="Y16" s="43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</row>
    <row r="17" spans="1:199" ht="27.6" x14ac:dyDescent="0.3">
      <c r="A17" s="43"/>
      <c r="B17" s="47"/>
      <c r="C17" s="43"/>
      <c r="D17" s="43"/>
      <c r="E17" s="47"/>
      <c r="F17" s="47"/>
      <c r="G17" s="47"/>
      <c r="H17" s="47"/>
      <c r="I17" s="13" t="s">
        <v>4</v>
      </c>
      <c r="J17" s="3">
        <f>SUM(K17:P17)</f>
        <v>0</v>
      </c>
      <c r="K17" s="3">
        <f t="shared" ref="K17:P17" si="2">K25+K71+K79+K83+K87</f>
        <v>0</v>
      </c>
      <c r="L17" s="3">
        <f t="shared" si="2"/>
        <v>0</v>
      </c>
      <c r="M17" s="3">
        <f t="shared" si="2"/>
        <v>0</v>
      </c>
      <c r="N17" s="17">
        <f t="shared" si="2"/>
        <v>0</v>
      </c>
      <c r="O17" s="3">
        <f t="shared" si="2"/>
        <v>0</v>
      </c>
      <c r="P17" s="3">
        <f t="shared" si="2"/>
        <v>0</v>
      </c>
      <c r="Q17" s="47"/>
      <c r="R17" s="47"/>
      <c r="S17" s="43"/>
      <c r="T17" s="43"/>
      <c r="U17" s="43"/>
      <c r="V17" s="43"/>
      <c r="W17" s="53"/>
      <c r="X17" s="43"/>
      <c r="Y17" s="43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</row>
    <row r="18" spans="1:199" s="9" customFormat="1" x14ac:dyDescent="0.3">
      <c r="A18" s="43" t="s">
        <v>26</v>
      </c>
      <c r="B18" s="47" t="s">
        <v>175</v>
      </c>
      <c r="C18" s="43">
        <v>2021</v>
      </c>
      <c r="D18" s="43">
        <v>2025</v>
      </c>
      <c r="E18" s="47" t="s">
        <v>6</v>
      </c>
      <c r="F18" s="47" t="s">
        <v>5</v>
      </c>
      <c r="G18" s="47" t="s">
        <v>5</v>
      </c>
      <c r="H18" s="47" t="s">
        <v>5</v>
      </c>
      <c r="I18" s="30" t="s">
        <v>3</v>
      </c>
      <c r="J18" s="3">
        <f>SUM(K18:P18)</f>
        <v>0</v>
      </c>
      <c r="K18" s="3">
        <v>0</v>
      </c>
      <c r="L18" s="3">
        <v>0</v>
      </c>
      <c r="M18" s="3">
        <v>0</v>
      </c>
      <c r="N18" s="17">
        <v>0</v>
      </c>
      <c r="O18" s="3">
        <v>0</v>
      </c>
      <c r="P18" s="3">
        <v>0</v>
      </c>
      <c r="Q18" s="40" t="s">
        <v>5</v>
      </c>
      <c r="R18" s="40" t="s">
        <v>5</v>
      </c>
      <c r="S18" s="34" t="s">
        <v>5</v>
      </c>
      <c r="T18" s="34" t="s">
        <v>5</v>
      </c>
      <c r="U18" s="34" t="s">
        <v>5</v>
      </c>
      <c r="V18" s="34" t="s">
        <v>5</v>
      </c>
      <c r="W18" s="37" t="s">
        <v>5</v>
      </c>
      <c r="X18" s="34" t="s">
        <v>5</v>
      </c>
      <c r="Y18" s="34" t="s">
        <v>5</v>
      </c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</row>
    <row r="19" spans="1:199" s="9" customFormat="1" ht="27.6" x14ac:dyDescent="0.3">
      <c r="A19" s="43"/>
      <c r="B19" s="47"/>
      <c r="C19" s="43"/>
      <c r="D19" s="43"/>
      <c r="E19" s="47"/>
      <c r="F19" s="47"/>
      <c r="G19" s="47"/>
      <c r="H19" s="47"/>
      <c r="I19" s="13" t="s">
        <v>53</v>
      </c>
      <c r="J19" s="3">
        <f t="shared" ref="J19:J20" si="3">SUM(K19:P19)</f>
        <v>0</v>
      </c>
      <c r="K19" s="3">
        <v>0</v>
      </c>
      <c r="L19" s="3">
        <v>0</v>
      </c>
      <c r="M19" s="3">
        <v>0</v>
      </c>
      <c r="N19" s="17">
        <v>0</v>
      </c>
      <c r="O19" s="3">
        <v>0</v>
      </c>
      <c r="P19" s="3">
        <v>0</v>
      </c>
      <c r="Q19" s="41"/>
      <c r="R19" s="41"/>
      <c r="S19" s="35"/>
      <c r="T19" s="35"/>
      <c r="U19" s="35"/>
      <c r="V19" s="35"/>
      <c r="W19" s="38"/>
      <c r="X19" s="35"/>
      <c r="Y19" s="35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</row>
    <row r="20" spans="1:199" s="9" customFormat="1" ht="27.6" x14ac:dyDescent="0.3">
      <c r="A20" s="43"/>
      <c r="B20" s="47"/>
      <c r="C20" s="43"/>
      <c r="D20" s="43"/>
      <c r="E20" s="47"/>
      <c r="F20" s="47"/>
      <c r="G20" s="47"/>
      <c r="H20" s="47"/>
      <c r="I20" s="13" t="s">
        <v>34</v>
      </c>
      <c r="J20" s="3">
        <f t="shared" si="3"/>
        <v>0</v>
      </c>
      <c r="K20" s="3">
        <v>0</v>
      </c>
      <c r="L20" s="3">
        <v>0</v>
      </c>
      <c r="M20" s="3">
        <v>0</v>
      </c>
      <c r="N20" s="17">
        <v>0</v>
      </c>
      <c r="O20" s="3">
        <v>0</v>
      </c>
      <c r="P20" s="3">
        <v>0</v>
      </c>
      <c r="Q20" s="41"/>
      <c r="R20" s="41"/>
      <c r="S20" s="35"/>
      <c r="T20" s="35"/>
      <c r="U20" s="35"/>
      <c r="V20" s="35"/>
      <c r="W20" s="38"/>
      <c r="X20" s="35"/>
      <c r="Y20" s="35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</row>
    <row r="21" spans="1:199" s="9" customFormat="1" ht="27.6" x14ac:dyDescent="0.3">
      <c r="A21" s="43"/>
      <c r="B21" s="47"/>
      <c r="C21" s="43"/>
      <c r="D21" s="43"/>
      <c r="E21" s="47"/>
      <c r="F21" s="47"/>
      <c r="G21" s="47"/>
      <c r="H21" s="47"/>
      <c r="I21" s="13" t="s">
        <v>4</v>
      </c>
      <c r="J21" s="3">
        <f>SUM(K21:P21)</f>
        <v>0</v>
      </c>
      <c r="K21" s="3">
        <v>0</v>
      </c>
      <c r="L21" s="3">
        <v>0</v>
      </c>
      <c r="M21" s="3">
        <v>0</v>
      </c>
      <c r="N21" s="17">
        <v>0</v>
      </c>
      <c r="O21" s="3">
        <v>0</v>
      </c>
      <c r="P21" s="3">
        <v>0</v>
      </c>
      <c r="Q21" s="42"/>
      <c r="R21" s="42"/>
      <c r="S21" s="36"/>
      <c r="T21" s="36"/>
      <c r="U21" s="36"/>
      <c r="V21" s="36"/>
      <c r="W21" s="39"/>
      <c r="X21" s="36"/>
      <c r="Y21" s="36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</row>
    <row r="22" spans="1:199" ht="69.599999999999994" customHeight="1" x14ac:dyDescent="0.3">
      <c r="A22" s="34" t="s">
        <v>149</v>
      </c>
      <c r="B22" s="40" t="s">
        <v>178</v>
      </c>
      <c r="C22" s="34">
        <v>2021</v>
      </c>
      <c r="D22" s="34">
        <v>2025</v>
      </c>
      <c r="E22" s="40" t="s">
        <v>186</v>
      </c>
      <c r="F22" s="40" t="s">
        <v>5</v>
      </c>
      <c r="G22" s="40" t="s">
        <v>5</v>
      </c>
      <c r="H22" s="40" t="s">
        <v>5</v>
      </c>
      <c r="I22" s="30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17">
        <v>0</v>
      </c>
      <c r="O22" s="3">
        <v>0</v>
      </c>
      <c r="P22" s="3">
        <v>0</v>
      </c>
      <c r="Q22" s="29" t="s">
        <v>176</v>
      </c>
      <c r="R22" s="29" t="s">
        <v>183</v>
      </c>
      <c r="S22" s="28">
        <v>0</v>
      </c>
      <c r="T22" s="28" t="s">
        <v>5</v>
      </c>
      <c r="U22" s="28">
        <v>0</v>
      </c>
      <c r="V22" s="28">
        <v>0</v>
      </c>
      <c r="W22" s="31">
        <v>0</v>
      </c>
      <c r="X22" s="28">
        <v>0</v>
      </c>
      <c r="Y22" s="28">
        <v>0</v>
      </c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</row>
    <row r="23" spans="1:199" ht="27.6" x14ac:dyDescent="0.3">
      <c r="A23" s="35"/>
      <c r="B23" s="41"/>
      <c r="C23" s="35"/>
      <c r="D23" s="35"/>
      <c r="E23" s="41"/>
      <c r="F23" s="41"/>
      <c r="G23" s="41"/>
      <c r="H23" s="41"/>
      <c r="I23" s="13" t="s">
        <v>53</v>
      </c>
      <c r="J23" s="3">
        <f t="shared" ref="J23:J24" si="4">SUM(K23:P23)</f>
        <v>0</v>
      </c>
      <c r="K23" s="3">
        <v>0</v>
      </c>
      <c r="L23" s="3">
        <v>0</v>
      </c>
      <c r="M23" s="3">
        <v>0</v>
      </c>
      <c r="N23" s="17">
        <v>0</v>
      </c>
      <c r="O23" s="3">
        <v>0</v>
      </c>
      <c r="P23" s="3">
        <v>0</v>
      </c>
      <c r="Q23" s="40" t="s">
        <v>164</v>
      </c>
      <c r="R23" s="40" t="s">
        <v>184</v>
      </c>
      <c r="S23" s="34">
        <v>0</v>
      </c>
      <c r="T23" s="34" t="s">
        <v>5</v>
      </c>
      <c r="U23" s="34">
        <v>0</v>
      </c>
      <c r="V23" s="34">
        <v>0</v>
      </c>
      <c r="W23" s="37">
        <v>0</v>
      </c>
      <c r="X23" s="34">
        <v>0</v>
      </c>
      <c r="Y23" s="34">
        <v>0</v>
      </c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</row>
    <row r="24" spans="1:199" ht="27.6" x14ac:dyDescent="0.3">
      <c r="A24" s="35"/>
      <c r="B24" s="41"/>
      <c r="C24" s="35"/>
      <c r="D24" s="35"/>
      <c r="E24" s="41"/>
      <c r="F24" s="41"/>
      <c r="G24" s="41"/>
      <c r="H24" s="41"/>
      <c r="I24" s="13" t="s">
        <v>34</v>
      </c>
      <c r="J24" s="3">
        <f t="shared" si="4"/>
        <v>0</v>
      </c>
      <c r="K24" s="3">
        <v>0</v>
      </c>
      <c r="L24" s="3">
        <v>0</v>
      </c>
      <c r="M24" s="3">
        <v>0</v>
      </c>
      <c r="N24" s="17">
        <v>0</v>
      </c>
      <c r="O24" s="3">
        <v>0</v>
      </c>
      <c r="P24" s="3">
        <v>0</v>
      </c>
      <c r="Q24" s="41"/>
      <c r="R24" s="41"/>
      <c r="S24" s="35"/>
      <c r="T24" s="35"/>
      <c r="U24" s="35"/>
      <c r="V24" s="35"/>
      <c r="W24" s="38"/>
      <c r="X24" s="35"/>
      <c r="Y24" s="35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</row>
    <row r="25" spans="1:199" x14ac:dyDescent="0.3">
      <c r="A25" s="35"/>
      <c r="B25" s="41"/>
      <c r="C25" s="35"/>
      <c r="D25" s="35"/>
      <c r="E25" s="41"/>
      <c r="F25" s="41"/>
      <c r="G25" s="41"/>
      <c r="H25" s="41"/>
      <c r="I25" s="40" t="s">
        <v>4</v>
      </c>
      <c r="J25" s="83">
        <f>SUM(K25:P25)</f>
        <v>0</v>
      </c>
      <c r="K25" s="83">
        <v>0</v>
      </c>
      <c r="L25" s="83">
        <v>0</v>
      </c>
      <c r="M25" s="83">
        <v>0</v>
      </c>
      <c r="N25" s="85">
        <v>0</v>
      </c>
      <c r="O25" s="83">
        <v>0</v>
      </c>
      <c r="P25" s="83">
        <v>0</v>
      </c>
      <c r="Q25" s="42"/>
      <c r="R25" s="42"/>
      <c r="S25" s="36"/>
      <c r="T25" s="36"/>
      <c r="U25" s="36"/>
      <c r="V25" s="36"/>
      <c r="W25" s="39"/>
      <c r="X25" s="36"/>
      <c r="Y25" s="36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</row>
    <row r="26" spans="1:199" ht="108.6" customHeight="1" x14ac:dyDescent="0.3">
      <c r="A26" s="36"/>
      <c r="B26" s="42"/>
      <c r="C26" s="36"/>
      <c r="D26" s="36"/>
      <c r="E26" s="42"/>
      <c r="F26" s="42"/>
      <c r="G26" s="42"/>
      <c r="H26" s="42"/>
      <c r="I26" s="42"/>
      <c r="J26" s="84"/>
      <c r="K26" s="84"/>
      <c r="L26" s="84"/>
      <c r="M26" s="84"/>
      <c r="N26" s="86"/>
      <c r="O26" s="84"/>
      <c r="P26" s="84"/>
      <c r="Q26" s="26" t="s">
        <v>173</v>
      </c>
      <c r="R26" s="26" t="s">
        <v>121</v>
      </c>
      <c r="S26" s="20">
        <v>0</v>
      </c>
      <c r="T26" s="20" t="s">
        <v>5</v>
      </c>
      <c r="U26" s="20">
        <v>0</v>
      </c>
      <c r="V26" s="20">
        <v>0</v>
      </c>
      <c r="W26" s="23">
        <v>0</v>
      </c>
      <c r="X26" s="20">
        <v>0</v>
      </c>
      <c r="Y26" s="20">
        <v>0</v>
      </c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</row>
    <row r="27" spans="1:199" x14ac:dyDescent="0.3">
      <c r="A27" s="34" t="s">
        <v>165</v>
      </c>
      <c r="B27" s="40" t="s">
        <v>179</v>
      </c>
      <c r="C27" s="43">
        <v>2021</v>
      </c>
      <c r="D27" s="43">
        <v>2025</v>
      </c>
      <c r="E27" s="47" t="s">
        <v>177</v>
      </c>
      <c r="F27" s="47" t="s">
        <v>5</v>
      </c>
      <c r="G27" s="47" t="s">
        <v>5</v>
      </c>
      <c r="H27" s="47" t="s">
        <v>5</v>
      </c>
      <c r="I27" s="30" t="s">
        <v>3</v>
      </c>
      <c r="J27" s="3">
        <f>SUM(K27:P27)</f>
        <v>0</v>
      </c>
      <c r="K27" s="3">
        <v>0</v>
      </c>
      <c r="L27" s="3">
        <v>0</v>
      </c>
      <c r="M27" s="3">
        <v>0</v>
      </c>
      <c r="N27" s="17">
        <v>0</v>
      </c>
      <c r="O27" s="3">
        <v>0</v>
      </c>
      <c r="P27" s="3">
        <v>0</v>
      </c>
      <c r="Q27" s="40" t="s">
        <v>180</v>
      </c>
      <c r="R27" s="40" t="s">
        <v>183</v>
      </c>
      <c r="S27" s="34" t="s">
        <v>5</v>
      </c>
      <c r="T27" s="34" t="s">
        <v>5</v>
      </c>
      <c r="U27" s="34" t="s">
        <v>5</v>
      </c>
      <c r="V27" s="34" t="s">
        <v>5</v>
      </c>
      <c r="W27" s="37" t="s">
        <v>5</v>
      </c>
      <c r="X27" s="34" t="s">
        <v>5</v>
      </c>
      <c r="Y27" s="34" t="s">
        <v>5</v>
      </c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</row>
    <row r="28" spans="1:199" ht="36" customHeight="1" x14ac:dyDescent="0.3">
      <c r="A28" s="35"/>
      <c r="B28" s="41"/>
      <c r="C28" s="43"/>
      <c r="D28" s="43"/>
      <c r="E28" s="47"/>
      <c r="F28" s="47"/>
      <c r="G28" s="47"/>
      <c r="H28" s="47"/>
      <c r="I28" s="13" t="s">
        <v>53</v>
      </c>
      <c r="J28" s="3">
        <f t="shared" ref="J28:J29" si="5">SUM(K28:P28)</f>
        <v>0</v>
      </c>
      <c r="K28" s="3">
        <v>0</v>
      </c>
      <c r="L28" s="3">
        <v>0</v>
      </c>
      <c r="M28" s="3">
        <v>0</v>
      </c>
      <c r="N28" s="17">
        <v>0</v>
      </c>
      <c r="O28" s="3">
        <v>0</v>
      </c>
      <c r="P28" s="3">
        <v>0</v>
      </c>
      <c r="Q28" s="42"/>
      <c r="R28" s="42"/>
      <c r="S28" s="36"/>
      <c r="T28" s="36"/>
      <c r="U28" s="36"/>
      <c r="V28" s="36"/>
      <c r="W28" s="39"/>
      <c r="X28" s="36"/>
      <c r="Y28" s="36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</row>
    <row r="29" spans="1:199" ht="27.6" x14ac:dyDescent="0.3">
      <c r="A29" s="35"/>
      <c r="B29" s="41"/>
      <c r="C29" s="43"/>
      <c r="D29" s="43"/>
      <c r="E29" s="47"/>
      <c r="F29" s="47"/>
      <c r="G29" s="47"/>
      <c r="H29" s="47"/>
      <c r="I29" s="13" t="s">
        <v>34</v>
      </c>
      <c r="J29" s="3">
        <f t="shared" si="5"/>
        <v>0</v>
      </c>
      <c r="K29" s="3">
        <v>0</v>
      </c>
      <c r="L29" s="3">
        <v>0</v>
      </c>
      <c r="M29" s="3">
        <v>0</v>
      </c>
      <c r="N29" s="17">
        <v>0</v>
      </c>
      <c r="O29" s="3">
        <v>0</v>
      </c>
      <c r="P29" s="3">
        <v>0</v>
      </c>
      <c r="Q29" s="40" t="s">
        <v>181</v>
      </c>
      <c r="R29" s="40" t="s">
        <v>184</v>
      </c>
      <c r="S29" s="34" t="s">
        <v>5</v>
      </c>
      <c r="T29" s="34" t="s">
        <v>5</v>
      </c>
      <c r="U29" s="34" t="s">
        <v>5</v>
      </c>
      <c r="V29" s="34" t="s">
        <v>5</v>
      </c>
      <c r="W29" s="37" t="s">
        <v>5</v>
      </c>
      <c r="X29" s="34" t="s">
        <v>5</v>
      </c>
      <c r="Y29" s="34" t="s">
        <v>5</v>
      </c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</row>
    <row r="30" spans="1:199" ht="27.6" x14ac:dyDescent="0.3">
      <c r="A30" s="36"/>
      <c r="B30" s="42"/>
      <c r="C30" s="43"/>
      <c r="D30" s="43"/>
      <c r="E30" s="47"/>
      <c r="F30" s="47"/>
      <c r="G30" s="47"/>
      <c r="H30" s="47"/>
      <c r="I30" s="13" t="s">
        <v>4</v>
      </c>
      <c r="J30" s="3">
        <f>SUM(K30:P30)</f>
        <v>0</v>
      </c>
      <c r="K30" s="3">
        <v>0</v>
      </c>
      <c r="L30" s="3">
        <v>0</v>
      </c>
      <c r="M30" s="3">
        <v>0</v>
      </c>
      <c r="N30" s="17">
        <v>0</v>
      </c>
      <c r="O30" s="3">
        <v>0</v>
      </c>
      <c r="P30" s="3">
        <v>0</v>
      </c>
      <c r="Q30" s="42"/>
      <c r="R30" s="42"/>
      <c r="S30" s="36"/>
      <c r="T30" s="36"/>
      <c r="U30" s="36"/>
      <c r="V30" s="36"/>
      <c r="W30" s="39"/>
      <c r="X30" s="36"/>
      <c r="Y30" s="36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</row>
    <row r="31" spans="1:199" s="9" customFormat="1" x14ac:dyDescent="0.3">
      <c r="A31" s="43" t="s">
        <v>21</v>
      </c>
      <c r="B31" s="47" t="s">
        <v>150</v>
      </c>
      <c r="C31" s="43">
        <v>2021</v>
      </c>
      <c r="D31" s="43">
        <v>2025</v>
      </c>
      <c r="E31" s="47" t="s">
        <v>182</v>
      </c>
      <c r="F31" s="47" t="s">
        <v>5</v>
      </c>
      <c r="G31" s="47" t="s">
        <v>5</v>
      </c>
      <c r="H31" s="47" t="s">
        <v>5</v>
      </c>
      <c r="I31" s="30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17">
        <v>0</v>
      </c>
      <c r="O31" s="3">
        <v>0</v>
      </c>
      <c r="P31" s="3">
        <v>0</v>
      </c>
      <c r="Q31" s="40" t="s">
        <v>171</v>
      </c>
      <c r="R31" s="34" t="s">
        <v>121</v>
      </c>
      <c r="S31" s="34">
        <v>0</v>
      </c>
      <c r="T31" s="34" t="s">
        <v>5</v>
      </c>
      <c r="U31" s="34">
        <v>0</v>
      </c>
      <c r="V31" s="34">
        <v>0</v>
      </c>
      <c r="W31" s="37">
        <v>0</v>
      </c>
      <c r="X31" s="34">
        <v>0</v>
      </c>
      <c r="Y31" s="34">
        <v>0</v>
      </c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</row>
    <row r="32" spans="1:199" s="9" customFormat="1" ht="27.6" x14ac:dyDescent="0.3">
      <c r="A32" s="43"/>
      <c r="B32" s="47"/>
      <c r="C32" s="43"/>
      <c r="D32" s="43"/>
      <c r="E32" s="47"/>
      <c r="F32" s="47"/>
      <c r="G32" s="47"/>
      <c r="H32" s="47"/>
      <c r="I32" s="13" t="s">
        <v>53</v>
      </c>
      <c r="J32" s="3">
        <f t="shared" ref="J32:J33" si="6">SUM(K32:P32)</f>
        <v>0</v>
      </c>
      <c r="K32" s="3">
        <v>0</v>
      </c>
      <c r="L32" s="3">
        <v>0</v>
      </c>
      <c r="M32" s="3">
        <v>0</v>
      </c>
      <c r="N32" s="17">
        <v>0</v>
      </c>
      <c r="O32" s="3">
        <v>0</v>
      </c>
      <c r="P32" s="3">
        <v>0</v>
      </c>
      <c r="Q32" s="41"/>
      <c r="R32" s="35"/>
      <c r="S32" s="35"/>
      <c r="T32" s="35"/>
      <c r="U32" s="35"/>
      <c r="V32" s="35"/>
      <c r="W32" s="38"/>
      <c r="X32" s="35"/>
      <c r="Y32" s="35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</row>
    <row r="33" spans="1:199" s="9" customFormat="1" ht="27.6" x14ac:dyDescent="0.3">
      <c r="A33" s="43"/>
      <c r="B33" s="47"/>
      <c r="C33" s="43"/>
      <c r="D33" s="43"/>
      <c r="E33" s="47"/>
      <c r="F33" s="47"/>
      <c r="G33" s="47"/>
      <c r="H33" s="47"/>
      <c r="I33" s="13" t="s">
        <v>34</v>
      </c>
      <c r="J33" s="3">
        <f t="shared" si="6"/>
        <v>0</v>
      </c>
      <c r="K33" s="3">
        <v>0</v>
      </c>
      <c r="L33" s="3">
        <v>0</v>
      </c>
      <c r="M33" s="3">
        <v>0</v>
      </c>
      <c r="N33" s="17">
        <v>0</v>
      </c>
      <c r="O33" s="3">
        <v>0</v>
      </c>
      <c r="P33" s="3">
        <v>0</v>
      </c>
      <c r="Q33" s="41"/>
      <c r="R33" s="35"/>
      <c r="S33" s="35"/>
      <c r="T33" s="35"/>
      <c r="U33" s="35"/>
      <c r="V33" s="35"/>
      <c r="W33" s="38"/>
      <c r="X33" s="35"/>
      <c r="Y33" s="35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</row>
    <row r="34" spans="1:199" s="9" customFormat="1" ht="27.6" x14ac:dyDescent="0.3">
      <c r="A34" s="43"/>
      <c r="B34" s="47"/>
      <c r="C34" s="43"/>
      <c r="D34" s="43"/>
      <c r="E34" s="47"/>
      <c r="F34" s="47"/>
      <c r="G34" s="47"/>
      <c r="H34" s="47"/>
      <c r="I34" s="13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17">
        <v>0</v>
      </c>
      <c r="O34" s="3">
        <v>0</v>
      </c>
      <c r="P34" s="3">
        <v>0</v>
      </c>
      <c r="Q34" s="42"/>
      <c r="R34" s="36"/>
      <c r="S34" s="36"/>
      <c r="T34" s="36"/>
      <c r="U34" s="36"/>
      <c r="V34" s="36"/>
      <c r="W34" s="39"/>
      <c r="X34" s="36"/>
      <c r="Y34" s="36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</row>
    <row r="35" spans="1:199" s="9" customFormat="1" x14ac:dyDescent="0.3">
      <c r="A35" s="43" t="s">
        <v>13</v>
      </c>
      <c r="B35" s="47" t="s">
        <v>151</v>
      </c>
      <c r="C35" s="43">
        <v>2021</v>
      </c>
      <c r="D35" s="43">
        <v>2025</v>
      </c>
      <c r="E35" s="47" t="s">
        <v>6</v>
      </c>
      <c r="F35" s="47" t="s">
        <v>5</v>
      </c>
      <c r="G35" s="47" t="s">
        <v>5</v>
      </c>
      <c r="H35" s="47" t="s">
        <v>5</v>
      </c>
      <c r="I35" s="30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17">
        <v>0</v>
      </c>
      <c r="O35" s="3">
        <v>0</v>
      </c>
      <c r="P35" s="3">
        <v>0</v>
      </c>
      <c r="Q35" s="40" t="s">
        <v>172</v>
      </c>
      <c r="R35" s="34" t="s">
        <v>121</v>
      </c>
      <c r="S35" s="34">
        <v>0</v>
      </c>
      <c r="T35" s="34" t="s">
        <v>5</v>
      </c>
      <c r="U35" s="34">
        <v>0</v>
      </c>
      <c r="V35" s="34">
        <v>0</v>
      </c>
      <c r="W35" s="37">
        <v>0</v>
      </c>
      <c r="X35" s="34">
        <v>0</v>
      </c>
      <c r="Y35" s="34">
        <v>0</v>
      </c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</row>
    <row r="36" spans="1:199" s="9" customFormat="1" ht="27.6" x14ac:dyDescent="0.3">
      <c r="A36" s="43"/>
      <c r="B36" s="47"/>
      <c r="C36" s="43"/>
      <c r="D36" s="43"/>
      <c r="E36" s="47"/>
      <c r="F36" s="47"/>
      <c r="G36" s="47"/>
      <c r="H36" s="47"/>
      <c r="I36" s="13" t="s">
        <v>53</v>
      </c>
      <c r="J36" s="3">
        <f t="shared" ref="J36:J37" si="7">SUM(K36:P36)</f>
        <v>0</v>
      </c>
      <c r="K36" s="3">
        <v>0</v>
      </c>
      <c r="L36" s="3">
        <v>0</v>
      </c>
      <c r="M36" s="3">
        <v>0</v>
      </c>
      <c r="N36" s="17">
        <v>0</v>
      </c>
      <c r="O36" s="3">
        <v>0</v>
      </c>
      <c r="P36" s="3">
        <v>0</v>
      </c>
      <c r="Q36" s="41"/>
      <c r="R36" s="35"/>
      <c r="S36" s="35"/>
      <c r="T36" s="35"/>
      <c r="U36" s="35"/>
      <c r="V36" s="35"/>
      <c r="W36" s="38"/>
      <c r="X36" s="35"/>
      <c r="Y36" s="35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</row>
    <row r="37" spans="1:199" s="9" customFormat="1" ht="27.6" x14ac:dyDescent="0.3">
      <c r="A37" s="43"/>
      <c r="B37" s="47"/>
      <c r="C37" s="43"/>
      <c r="D37" s="43"/>
      <c r="E37" s="47"/>
      <c r="F37" s="47"/>
      <c r="G37" s="47"/>
      <c r="H37" s="47"/>
      <c r="I37" s="13" t="s">
        <v>34</v>
      </c>
      <c r="J37" s="3">
        <f t="shared" si="7"/>
        <v>0</v>
      </c>
      <c r="K37" s="3">
        <v>0</v>
      </c>
      <c r="L37" s="3">
        <v>0</v>
      </c>
      <c r="M37" s="3">
        <v>0</v>
      </c>
      <c r="N37" s="17">
        <v>0</v>
      </c>
      <c r="O37" s="3">
        <v>0</v>
      </c>
      <c r="P37" s="3">
        <v>0</v>
      </c>
      <c r="Q37" s="41"/>
      <c r="R37" s="35"/>
      <c r="S37" s="35"/>
      <c r="T37" s="35"/>
      <c r="U37" s="35"/>
      <c r="V37" s="35"/>
      <c r="W37" s="38"/>
      <c r="X37" s="35"/>
      <c r="Y37" s="35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</row>
    <row r="38" spans="1:199" s="9" customFormat="1" ht="59.4" customHeight="1" x14ac:dyDescent="0.3">
      <c r="A38" s="43"/>
      <c r="B38" s="47"/>
      <c r="C38" s="43"/>
      <c r="D38" s="43"/>
      <c r="E38" s="47"/>
      <c r="F38" s="47"/>
      <c r="G38" s="47"/>
      <c r="H38" s="47"/>
      <c r="I38" s="13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17">
        <v>0</v>
      </c>
      <c r="O38" s="3">
        <v>0</v>
      </c>
      <c r="P38" s="3">
        <v>0</v>
      </c>
      <c r="Q38" s="42"/>
      <c r="R38" s="36"/>
      <c r="S38" s="36"/>
      <c r="T38" s="36"/>
      <c r="U38" s="36"/>
      <c r="V38" s="36"/>
      <c r="W38" s="39"/>
      <c r="X38" s="36"/>
      <c r="Y38" s="36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</row>
    <row r="39" spans="1:199" s="7" customFormat="1" x14ac:dyDescent="0.3">
      <c r="A39" s="43" t="s">
        <v>24</v>
      </c>
      <c r="B39" s="47" t="s">
        <v>152</v>
      </c>
      <c r="C39" s="43">
        <v>2021</v>
      </c>
      <c r="D39" s="43">
        <v>2025</v>
      </c>
      <c r="E39" s="47" t="s">
        <v>185</v>
      </c>
      <c r="F39" s="47" t="s">
        <v>5</v>
      </c>
      <c r="G39" s="47" t="s">
        <v>5</v>
      </c>
      <c r="H39" s="47" t="s">
        <v>5</v>
      </c>
      <c r="I39" s="30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17">
        <v>0</v>
      </c>
      <c r="O39" s="3">
        <v>0</v>
      </c>
      <c r="P39" s="3">
        <v>0</v>
      </c>
      <c r="Q39" s="40" t="s">
        <v>170</v>
      </c>
      <c r="R39" s="28" t="s">
        <v>121</v>
      </c>
      <c r="S39" s="28">
        <v>0</v>
      </c>
      <c r="T39" s="28" t="s">
        <v>5</v>
      </c>
      <c r="U39" s="28">
        <v>0</v>
      </c>
      <c r="V39" s="28">
        <v>0</v>
      </c>
      <c r="W39" s="31">
        <v>0</v>
      </c>
      <c r="X39" s="28">
        <v>0</v>
      </c>
      <c r="Y39" s="28">
        <v>0</v>
      </c>
    </row>
    <row r="40" spans="1:199" s="7" customFormat="1" ht="36" customHeight="1" x14ac:dyDescent="0.3">
      <c r="A40" s="43"/>
      <c r="B40" s="47"/>
      <c r="C40" s="43"/>
      <c r="D40" s="43"/>
      <c r="E40" s="47"/>
      <c r="F40" s="47"/>
      <c r="G40" s="47"/>
      <c r="H40" s="47"/>
      <c r="I40" s="95" t="s">
        <v>53</v>
      </c>
      <c r="J40" s="83">
        <f>SUM(K41:P41)</f>
        <v>0</v>
      </c>
      <c r="K40" s="83">
        <v>0</v>
      </c>
      <c r="L40" s="83">
        <v>0</v>
      </c>
      <c r="M40" s="83">
        <v>0</v>
      </c>
      <c r="N40" s="85">
        <v>0</v>
      </c>
      <c r="O40" s="83">
        <v>0</v>
      </c>
      <c r="P40" s="83">
        <v>0</v>
      </c>
      <c r="Q40" s="42"/>
      <c r="R40" s="29" t="s">
        <v>187</v>
      </c>
      <c r="S40" s="28">
        <v>0</v>
      </c>
      <c r="T40" s="28" t="s">
        <v>5</v>
      </c>
      <c r="U40" s="28">
        <v>0</v>
      </c>
      <c r="V40" s="28">
        <v>0</v>
      </c>
      <c r="W40" s="31">
        <v>0</v>
      </c>
      <c r="X40" s="28">
        <v>0</v>
      </c>
      <c r="Y40" s="28">
        <v>0</v>
      </c>
    </row>
    <row r="41" spans="1:199" s="7" customFormat="1" ht="67.2" customHeight="1" x14ac:dyDescent="0.3">
      <c r="A41" s="43"/>
      <c r="B41" s="47"/>
      <c r="C41" s="43"/>
      <c r="D41" s="43"/>
      <c r="E41" s="47"/>
      <c r="F41" s="47"/>
      <c r="G41" s="47"/>
      <c r="H41" s="47"/>
      <c r="I41" s="96"/>
      <c r="J41" s="84"/>
      <c r="K41" s="84"/>
      <c r="L41" s="84"/>
      <c r="M41" s="84"/>
      <c r="N41" s="86"/>
      <c r="O41" s="84"/>
      <c r="P41" s="84"/>
      <c r="Q41" s="29" t="s">
        <v>166</v>
      </c>
      <c r="R41" s="28" t="s">
        <v>121</v>
      </c>
      <c r="S41" s="28">
        <v>0</v>
      </c>
      <c r="T41" s="28" t="s">
        <v>5</v>
      </c>
      <c r="U41" s="28">
        <v>0</v>
      </c>
      <c r="V41" s="28">
        <v>0</v>
      </c>
      <c r="W41" s="31">
        <v>0</v>
      </c>
      <c r="X41" s="28">
        <v>0</v>
      </c>
      <c r="Y41" s="28">
        <v>0</v>
      </c>
    </row>
    <row r="42" spans="1:199" s="7" customFormat="1" ht="54.6" customHeight="1" x14ac:dyDescent="0.3">
      <c r="A42" s="43"/>
      <c r="B42" s="47"/>
      <c r="C42" s="43"/>
      <c r="D42" s="43"/>
      <c r="E42" s="47"/>
      <c r="F42" s="47"/>
      <c r="G42" s="47"/>
      <c r="H42" s="47"/>
      <c r="I42" s="95" t="s">
        <v>34</v>
      </c>
      <c r="J42" s="83">
        <f t="shared" ref="J42" si="8">SUM(K42:P42)</f>
        <v>0</v>
      </c>
      <c r="K42" s="83">
        <v>0</v>
      </c>
      <c r="L42" s="83">
        <v>0</v>
      </c>
      <c r="M42" s="83">
        <v>0</v>
      </c>
      <c r="N42" s="85">
        <v>0</v>
      </c>
      <c r="O42" s="83">
        <v>0</v>
      </c>
      <c r="P42" s="83">
        <v>0</v>
      </c>
      <c r="Q42" s="29" t="s">
        <v>167</v>
      </c>
      <c r="R42" s="29" t="s">
        <v>183</v>
      </c>
      <c r="S42" s="28">
        <v>0</v>
      </c>
      <c r="T42" s="28" t="s">
        <v>5</v>
      </c>
      <c r="U42" s="28">
        <v>0</v>
      </c>
      <c r="V42" s="28">
        <v>0</v>
      </c>
      <c r="W42" s="31">
        <v>0</v>
      </c>
      <c r="X42" s="28">
        <v>0</v>
      </c>
      <c r="Y42" s="28">
        <v>0</v>
      </c>
    </row>
    <row r="43" spans="1:199" s="7" customFormat="1" ht="49.8" customHeight="1" x14ac:dyDescent="0.3">
      <c r="A43" s="43"/>
      <c r="B43" s="47"/>
      <c r="C43" s="43"/>
      <c r="D43" s="43"/>
      <c r="E43" s="47"/>
      <c r="F43" s="47"/>
      <c r="G43" s="47"/>
      <c r="H43" s="47"/>
      <c r="I43" s="96"/>
      <c r="J43" s="84"/>
      <c r="K43" s="84"/>
      <c r="L43" s="84"/>
      <c r="M43" s="84"/>
      <c r="N43" s="86"/>
      <c r="O43" s="84"/>
      <c r="P43" s="84"/>
      <c r="Q43" s="29" t="s">
        <v>169</v>
      </c>
      <c r="R43" s="29" t="s">
        <v>187</v>
      </c>
      <c r="S43" s="28">
        <v>0</v>
      </c>
      <c r="T43" s="28" t="s">
        <v>5</v>
      </c>
      <c r="U43" s="28">
        <v>0</v>
      </c>
      <c r="V43" s="28">
        <v>0</v>
      </c>
      <c r="W43" s="31">
        <v>0</v>
      </c>
      <c r="X43" s="28">
        <v>0</v>
      </c>
      <c r="Y43" s="28">
        <v>0</v>
      </c>
    </row>
    <row r="44" spans="1:199" s="7" customFormat="1" ht="55.8" customHeight="1" x14ac:dyDescent="0.3">
      <c r="A44" s="43"/>
      <c r="B44" s="47"/>
      <c r="C44" s="43"/>
      <c r="D44" s="43"/>
      <c r="E44" s="47"/>
      <c r="F44" s="47"/>
      <c r="G44" s="47"/>
      <c r="H44" s="47"/>
      <c r="I44" s="13" t="s">
        <v>4</v>
      </c>
      <c r="J44" s="3">
        <f>SUM(K44:P44)</f>
        <v>0</v>
      </c>
      <c r="K44" s="3">
        <v>0</v>
      </c>
      <c r="L44" s="3">
        <v>0</v>
      </c>
      <c r="M44" s="3">
        <v>0</v>
      </c>
      <c r="N44" s="17">
        <v>0</v>
      </c>
      <c r="O44" s="3">
        <v>0</v>
      </c>
      <c r="P44" s="3">
        <v>0</v>
      </c>
      <c r="Q44" s="29" t="s">
        <v>168</v>
      </c>
      <c r="R44" s="29" t="s">
        <v>184</v>
      </c>
      <c r="S44" s="28">
        <v>0</v>
      </c>
      <c r="T44" s="28" t="s">
        <v>5</v>
      </c>
      <c r="U44" s="28">
        <v>0</v>
      </c>
      <c r="V44" s="28">
        <v>0</v>
      </c>
      <c r="W44" s="31">
        <v>0</v>
      </c>
      <c r="X44" s="28">
        <v>0</v>
      </c>
      <c r="Y44" s="28">
        <v>0</v>
      </c>
    </row>
    <row r="45" spans="1:199" s="9" customFormat="1" x14ac:dyDescent="0.3">
      <c r="A45" s="43" t="s">
        <v>25</v>
      </c>
      <c r="B45" s="47" t="s">
        <v>153</v>
      </c>
      <c r="C45" s="43">
        <v>2021</v>
      </c>
      <c r="D45" s="43">
        <v>2025</v>
      </c>
      <c r="E45" s="47" t="s">
        <v>6</v>
      </c>
      <c r="F45" s="47" t="s">
        <v>5</v>
      </c>
      <c r="G45" s="47" t="s">
        <v>5</v>
      </c>
      <c r="H45" s="47" t="s">
        <v>5</v>
      </c>
      <c r="I45" s="30" t="s">
        <v>3</v>
      </c>
      <c r="J45" s="3">
        <f>SUM(K45:P45)</f>
        <v>0</v>
      </c>
      <c r="K45" s="3">
        <f t="shared" ref="K45:P45" si="9">SUM(L45:Q45)</f>
        <v>0</v>
      </c>
      <c r="L45" s="3">
        <f t="shared" si="9"/>
        <v>0</v>
      </c>
      <c r="M45" s="3">
        <f t="shared" si="9"/>
        <v>0</v>
      </c>
      <c r="N45" s="17">
        <f t="shared" si="9"/>
        <v>0</v>
      </c>
      <c r="O45" s="3">
        <f t="shared" si="9"/>
        <v>0</v>
      </c>
      <c r="P45" s="3">
        <f t="shared" si="9"/>
        <v>0</v>
      </c>
      <c r="Q45" s="40" t="s">
        <v>5</v>
      </c>
      <c r="R45" s="34" t="s">
        <v>5</v>
      </c>
      <c r="S45" s="34" t="s">
        <v>5</v>
      </c>
      <c r="T45" s="34" t="s">
        <v>5</v>
      </c>
      <c r="U45" s="34" t="s">
        <v>5</v>
      </c>
      <c r="V45" s="34" t="s">
        <v>5</v>
      </c>
      <c r="W45" s="37" t="s">
        <v>5</v>
      </c>
      <c r="X45" s="34" t="s">
        <v>5</v>
      </c>
      <c r="Y45" s="34" t="s">
        <v>5</v>
      </c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</row>
    <row r="46" spans="1:199" s="9" customFormat="1" ht="27.6" x14ac:dyDescent="0.3">
      <c r="A46" s="43"/>
      <c r="B46" s="47"/>
      <c r="C46" s="43"/>
      <c r="D46" s="43"/>
      <c r="E46" s="47"/>
      <c r="F46" s="47"/>
      <c r="G46" s="47"/>
      <c r="H46" s="47"/>
      <c r="I46" s="13" t="s">
        <v>53</v>
      </c>
      <c r="J46" s="3">
        <f t="shared" ref="J46:J47" si="10">SUM(K46:P46)</f>
        <v>0</v>
      </c>
      <c r="K46" s="3">
        <v>0</v>
      </c>
      <c r="L46" s="3">
        <v>0</v>
      </c>
      <c r="M46" s="3">
        <v>0</v>
      </c>
      <c r="N46" s="17">
        <v>0</v>
      </c>
      <c r="O46" s="3">
        <v>0</v>
      </c>
      <c r="P46" s="3">
        <v>0</v>
      </c>
      <c r="Q46" s="41"/>
      <c r="R46" s="35"/>
      <c r="S46" s="35"/>
      <c r="T46" s="35"/>
      <c r="U46" s="35"/>
      <c r="V46" s="35"/>
      <c r="W46" s="38"/>
      <c r="X46" s="35"/>
      <c r="Y46" s="35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</row>
    <row r="47" spans="1:199" s="9" customFormat="1" ht="27.6" x14ac:dyDescent="0.3">
      <c r="A47" s="43"/>
      <c r="B47" s="47"/>
      <c r="C47" s="43"/>
      <c r="D47" s="43"/>
      <c r="E47" s="47"/>
      <c r="F47" s="47"/>
      <c r="G47" s="47"/>
      <c r="H47" s="47"/>
      <c r="I47" s="13" t="s">
        <v>34</v>
      </c>
      <c r="J47" s="3">
        <f t="shared" si="10"/>
        <v>0</v>
      </c>
      <c r="K47" s="3">
        <v>0</v>
      </c>
      <c r="L47" s="3">
        <v>0</v>
      </c>
      <c r="M47" s="3">
        <v>0</v>
      </c>
      <c r="N47" s="17">
        <v>0</v>
      </c>
      <c r="O47" s="3">
        <v>0</v>
      </c>
      <c r="P47" s="3">
        <v>0</v>
      </c>
      <c r="Q47" s="41"/>
      <c r="R47" s="35"/>
      <c r="S47" s="35"/>
      <c r="T47" s="35"/>
      <c r="U47" s="35"/>
      <c r="V47" s="35"/>
      <c r="W47" s="38"/>
      <c r="X47" s="35"/>
      <c r="Y47" s="35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</row>
    <row r="48" spans="1:199" s="10" customFormat="1" ht="48.6" customHeight="1" x14ac:dyDescent="0.3">
      <c r="A48" s="43"/>
      <c r="B48" s="47"/>
      <c r="C48" s="43"/>
      <c r="D48" s="43"/>
      <c r="E48" s="47"/>
      <c r="F48" s="47"/>
      <c r="G48" s="47"/>
      <c r="H48" s="47"/>
      <c r="I48" s="13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17">
        <v>0</v>
      </c>
      <c r="O48" s="3">
        <v>0</v>
      </c>
      <c r="P48" s="3">
        <v>0</v>
      </c>
      <c r="Q48" s="42"/>
      <c r="R48" s="36"/>
      <c r="S48" s="36"/>
      <c r="T48" s="36"/>
      <c r="U48" s="36"/>
      <c r="V48" s="36"/>
      <c r="W48" s="39"/>
      <c r="X48" s="36"/>
      <c r="Y48" s="36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</row>
    <row r="49" spans="1:199" s="9" customFormat="1" x14ac:dyDescent="0.3">
      <c r="A49" s="43" t="s">
        <v>154</v>
      </c>
      <c r="B49" s="47" t="s">
        <v>155</v>
      </c>
      <c r="C49" s="43">
        <v>2021</v>
      </c>
      <c r="D49" s="43">
        <v>2025</v>
      </c>
      <c r="E49" s="47" t="s">
        <v>6</v>
      </c>
      <c r="F49" s="47" t="s">
        <v>5</v>
      </c>
      <c r="G49" s="47" t="s">
        <v>5</v>
      </c>
      <c r="H49" s="47" t="s">
        <v>5</v>
      </c>
      <c r="I49" s="30" t="s">
        <v>3</v>
      </c>
      <c r="J49" s="3">
        <f>SUM(K49:P49)</f>
        <v>0</v>
      </c>
      <c r="K49" s="3">
        <v>0</v>
      </c>
      <c r="L49" s="3">
        <v>0</v>
      </c>
      <c r="M49" s="3">
        <v>0</v>
      </c>
      <c r="N49" s="17">
        <v>0</v>
      </c>
      <c r="O49" s="3">
        <v>0</v>
      </c>
      <c r="P49" s="3">
        <v>0</v>
      </c>
      <c r="Q49" s="40" t="s">
        <v>5</v>
      </c>
      <c r="R49" s="34" t="s">
        <v>5</v>
      </c>
      <c r="S49" s="34" t="s">
        <v>5</v>
      </c>
      <c r="T49" s="34" t="s">
        <v>5</v>
      </c>
      <c r="U49" s="34" t="s">
        <v>5</v>
      </c>
      <c r="V49" s="34" t="s">
        <v>5</v>
      </c>
      <c r="W49" s="37" t="s">
        <v>5</v>
      </c>
      <c r="X49" s="34" t="s">
        <v>5</v>
      </c>
      <c r="Y49" s="34" t="s">
        <v>5</v>
      </c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</row>
    <row r="50" spans="1:199" s="9" customFormat="1" ht="27.6" x14ac:dyDescent="0.3">
      <c r="A50" s="43"/>
      <c r="B50" s="47"/>
      <c r="C50" s="43"/>
      <c r="D50" s="43"/>
      <c r="E50" s="47"/>
      <c r="F50" s="47"/>
      <c r="G50" s="47"/>
      <c r="H50" s="47"/>
      <c r="I50" s="13" t="s">
        <v>53</v>
      </c>
      <c r="J50" s="3">
        <f t="shared" ref="J50:J51" si="11">SUM(K50:P50)</f>
        <v>0</v>
      </c>
      <c r="K50" s="3">
        <v>0</v>
      </c>
      <c r="L50" s="3">
        <v>0</v>
      </c>
      <c r="M50" s="3">
        <v>0</v>
      </c>
      <c r="N50" s="17">
        <v>0</v>
      </c>
      <c r="O50" s="3">
        <v>0</v>
      </c>
      <c r="P50" s="3">
        <v>0</v>
      </c>
      <c r="Q50" s="41"/>
      <c r="R50" s="35"/>
      <c r="S50" s="35"/>
      <c r="T50" s="35"/>
      <c r="U50" s="35"/>
      <c r="V50" s="35"/>
      <c r="W50" s="38"/>
      <c r="X50" s="35"/>
      <c r="Y50" s="35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</row>
    <row r="51" spans="1:199" s="9" customFormat="1" ht="27.6" x14ac:dyDescent="0.3">
      <c r="A51" s="43"/>
      <c r="B51" s="47"/>
      <c r="C51" s="43"/>
      <c r="D51" s="43"/>
      <c r="E51" s="47"/>
      <c r="F51" s="47"/>
      <c r="G51" s="47"/>
      <c r="H51" s="47"/>
      <c r="I51" s="13" t="s">
        <v>34</v>
      </c>
      <c r="J51" s="3">
        <f t="shared" si="11"/>
        <v>0</v>
      </c>
      <c r="K51" s="3">
        <v>0</v>
      </c>
      <c r="L51" s="3">
        <v>0</v>
      </c>
      <c r="M51" s="3">
        <v>0</v>
      </c>
      <c r="N51" s="17">
        <v>0</v>
      </c>
      <c r="O51" s="3">
        <v>0</v>
      </c>
      <c r="P51" s="3">
        <v>0</v>
      </c>
      <c r="Q51" s="41"/>
      <c r="R51" s="35"/>
      <c r="S51" s="35"/>
      <c r="T51" s="35"/>
      <c r="U51" s="35"/>
      <c r="V51" s="35"/>
      <c r="W51" s="38"/>
      <c r="X51" s="35"/>
      <c r="Y51" s="35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</row>
    <row r="52" spans="1:199" s="10" customFormat="1" ht="82.8" customHeight="1" x14ac:dyDescent="0.3">
      <c r="A52" s="43"/>
      <c r="B52" s="47"/>
      <c r="C52" s="43"/>
      <c r="D52" s="43"/>
      <c r="E52" s="47"/>
      <c r="F52" s="47"/>
      <c r="G52" s="47"/>
      <c r="H52" s="47"/>
      <c r="I52" s="13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17">
        <v>0</v>
      </c>
      <c r="O52" s="3">
        <v>0</v>
      </c>
      <c r="P52" s="3">
        <v>0</v>
      </c>
      <c r="Q52" s="42"/>
      <c r="R52" s="36"/>
      <c r="S52" s="36"/>
      <c r="T52" s="36"/>
      <c r="U52" s="36"/>
      <c r="V52" s="36"/>
      <c r="W52" s="39"/>
      <c r="X52" s="36"/>
      <c r="Y52" s="36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</row>
    <row r="53" spans="1:199" s="9" customFormat="1" ht="88.8" customHeight="1" x14ac:dyDescent="0.3">
      <c r="A53" s="34" t="s">
        <v>156</v>
      </c>
      <c r="B53" s="40" t="s">
        <v>160</v>
      </c>
      <c r="C53" s="34">
        <v>2021</v>
      </c>
      <c r="D53" s="34">
        <v>2025</v>
      </c>
      <c r="E53" s="40" t="s">
        <v>182</v>
      </c>
      <c r="F53" s="40" t="s">
        <v>5</v>
      </c>
      <c r="G53" s="40" t="s">
        <v>5</v>
      </c>
      <c r="H53" s="40" t="s">
        <v>5</v>
      </c>
      <c r="I53" s="30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17">
        <v>0</v>
      </c>
      <c r="O53" s="3">
        <v>0</v>
      </c>
      <c r="P53" s="3">
        <v>0</v>
      </c>
      <c r="Q53" s="29" t="s">
        <v>188</v>
      </c>
      <c r="R53" s="29" t="s">
        <v>195</v>
      </c>
      <c r="S53" s="28">
        <v>0</v>
      </c>
      <c r="T53" s="28">
        <v>0</v>
      </c>
      <c r="U53" s="28">
        <v>0</v>
      </c>
      <c r="V53" s="28">
        <v>0</v>
      </c>
      <c r="W53" s="31">
        <v>0</v>
      </c>
      <c r="X53" s="28">
        <v>0</v>
      </c>
      <c r="Y53" s="28">
        <v>0</v>
      </c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</row>
    <row r="54" spans="1:199" s="9" customFormat="1" ht="55.8" customHeight="1" x14ac:dyDescent="0.3">
      <c r="A54" s="35"/>
      <c r="B54" s="41"/>
      <c r="C54" s="35"/>
      <c r="D54" s="35"/>
      <c r="E54" s="41"/>
      <c r="F54" s="41"/>
      <c r="G54" s="41"/>
      <c r="H54" s="41"/>
      <c r="I54" s="13" t="s">
        <v>53</v>
      </c>
      <c r="J54" s="3">
        <f t="shared" ref="J54:J55" si="12">SUM(K54:P54)</f>
        <v>0</v>
      </c>
      <c r="K54" s="3">
        <v>0</v>
      </c>
      <c r="L54" s="3">
        <v>0</v>
      </c>
      <c r="M54" s="3">
        <v>0</v>
      </c>
      <c r="N54" s="17">
        <v>0</v>
      </c>
      <c r="O54" s="3">
        <v>0</v>
      </c>
      <c r="P54" s="3">
        <v>0</v>
      </c>
      <c r="Q54" s="29" t="s">
        <v>189</v>
      </c>
      <c r="R54" s="29" t="s">
        <v>196</v>
      </c>
      <c r="S54" s="28" t="s">
        <v>5</v>
      </c>
      <c r="T54" s="28" t="s">
        <v>5</v>
      </c>
      <c r="U54" s="28" t="s">
        <v>5</v>
      </c>
      <c r="V54" s="28" t="s">
        <v>5</v>
      </c>
      <c r="W54" s="31" t="s">
        <v>5</v>
      </c>
      <c r="X54" s="28" t="s">
        <v>5</v>
      </c>
      <c r="Y54" s="28" t="s">
        <v>5</v>
      </c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</row>
    <row r="55" spans="1:199" s="9" customFormat="1" ht="54.6" customHeight="1" x14ac:dyDescent="0.3">
      <c r="A55" s="35"/>
      <c r="B55" s="41"/>
      <c r="C55" s="35"/>
      <c r="D55" s="35"/>
      <c r="E55" s="41"/>
      <c r="F55" s="41"/>
      <c r="G55" s="41"/>
      <c r="H55" s="41"/>
      <c r="I55" s="13" t="s">
        <v>34</v>
      </c>
      <c r="J55" s="3">
        <f t="shared" si="12"/>
        <v>0</v>
      </c>
      <c r="K55" s="3">
        <v>0</v>
      </c>
      <c r="L55" s="3">
        <v>0</v>
      </c>
      <c r="M55" s="3">
        <v>0</v>
      </c>
      <c r="N55" s="17">
        <v>0</v>
      </c>
      <c r="O55" s="3">
        <v>0</v>
      </c>
      <c r="P55" s="3">
        <v>0</v>
      </c>
      <c r="Q55" s="29" t="s">
        <v>190</v>
      </c>
      <c r="R55" s="29" t="s">
        <v>197</v>
      </c>
      <c r="S55" s="28" t="s">
        <v>5</v>
      </c>
      <c r="T55" s="28" t="s">
        <v>5</v>
      </c>
      <c r="U55" s="28" t="s">
        <v>5</v>
      </c>
      <c r="V55" s="28" t="s">
        <v>5</v>
      </c>
      <c r="W55" s="31" t="s">
        <v>5</v>
      </c>
      <c r="X55" s="28" t="s">
        <v>5</v>
      </c>
      <c r="Y55" s="28" t="s">
        <v>5</v>
      </c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</row>
    <row r="56" spans="1:199" s="10" customFormat="1" ht="53.4" customHeight="1" x14ac:dyDescent="0.3">
      <c r="A56" s="35"/>
      <c r="B56" s="41"/>
      <c r="C56" s="35"/>
      <c r="D56" s="35"/>
      <c r="E56" s="41"/>
      <c r="F56" s="41"/>
      <c r="G56" s="41"/>
      <c r="H56" s="41"/>
      <c r="I56" s="41" t="s">
        <v>4</v>
      </c>
      <c r="J56" s="87"/>
      <c r="K56" s="87"/>
      <c r="L56" s="87"/>
      <c r="M56" s="87"/>
      <c r="N56" s="94"/>
      <c r="O56" s="87"/>
      <c r="P56" s="87"/>
      <c r="Q56" s="27" t="s">
        <v>191</v>
      </c>
      <c r="R56" s="27" t="s">
        <v>197</v>
      </c>
      <c r="S56" s="21" t="s">
        <v>5</v>
      </c>
      <c r="T56" s="21" t="s">
        <v>5</v>
      </c>
      <c r="U56" s="21" t="s">
        <v>5</v>
      </c>
      <c r="V56" s="21" t="s">
        <v>5</v>
      </c>
      <c r="W56" s="24" t="s">
        <v>5</v>
      </c>
      <c r="X56" s="21" t="s">
        <v>5</v>
      </c>
      <c r="Y56" s="28" t="s">
        <v>5</v>
      </c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</row>
    <row r="57" spans="1:199" s="10" customFormat="1" ht="67.2" customHeight="1" x14ac:dyDescent="0.3">
      <c r="A57" s="35"/>
      <c r="B57" s="41"/>
      <c r="C57" s="35"/>
      <c r="D57" s="35"/>
      <c r="E57" s="41"/>
      <c r="F57" s="41"/>
      <c r="G57" s="41"/>
      <c r="H57" s="41"/>
      <c r="I57" s="41"/>
      <c r="J57" s="87"/>
      <c r="K57" s="87"/>
      <c r="L57" s="87"/>
      <c r="M57" s="87"/>
      <c r="N57" s="94"/>
      <c r="O57" s="87"/>
      <c r="P57" s="87"/>
      <c r="Q57" s="27" t="s">
        <v>192</v>
      </c>
      <c r="R57" s="27" t="s">
        <v>121</v>
      </c>
      <c r="S57" s="21">
        <v>0</v>
      </c>
      <c r="T57" s="21" t="s">
        <v>5</v>
      </c>
      <c r="U57" s="21">
        <v>0</v>
      </c>
      <c r="V57" s="28">
        <v>0</v>
      </c>
      <c r="W57" s="31">
        <v>0</v>
      </c>
      <c r="X57" s="28">
        <v>0</v>
      </c>
      <c r="Y57" s="28">
        <v>0</v>
      </c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</row>
    <row r="58" spans="1:199" s="10" customFormat="1" ht="60" customHeight="1" x14ac:dyDescent="0.3">
      <c r="A58" s="35"/>
      <c r="B58" s="41"/>
      <c r="C58" s="35"/>
      <c r="D58" s="35"/>
      <c r="E58" s="41"/>
      <c r="F58" s="41"/>
      <c r="G58" s="41"/>
      <c r="H58" s="41"/>
      <c r="I58" s="41"/>
      <c r="J58" s="87"/>
      <c r="K58" s="87"/>
      <c r="L58" s="87"/>
      <c r="M58" s="87"/>
      <c r="N58" s="94"/>
      <c r="O58" s="87"/>
      <c r="P58" s="87"/>
      <c r="Q58" s="27" t="s">
        <v>193</v>
      </c>
      <c r="R58" s="27" t="s">
        <v>121</v>
      </c>
      <c r="S58" s="21">
        <v>0</v>
      </c>
      <c r="T58" s="21" t="s">
        <v>5</v>
      </c>
      <c r="U58" s="21">
        <v>0</v>
      </c>
      <c r="V58" s="28">
        <v>0</v>
      </c>
      <c r="W58" s="31">
        <v>0</v>
      </c>
      <c r="X58" s="28">
        <v>0</v>
      </c>
      <c r="Y58" s="28">
        <v>0</v>
      </c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</row>
    <row r="59" spans="1:199" s="10" customFormat="1" ht="54.6" customHeight="1" x14ac:dyDescent="0.3">
      <c r="A59" s="36"/>
      <c r="B59" s="42"/>
      <c r="C59" s="36"/>
      <c r="D59" s="36"/>
      <c r="E59" s="42"/>
      <c r="F59" s="42"/>
      <c r="G59" s="42"/>
      <c r="H59" s="42"/>
      <c r="I59" s="42"/>
      <c r="J59" s="84"/>
      <c r="K59" s="84"/>
      <c r="L59" s="84"/>
      <c r="M59" s="84"/>
      <c r="N59" s="86"/>
      <c r="O59" s="84"/>
      <c r="P59" s="84"/>
      <c r="Q59" s="27" t="s">
        <v>194</v>
      </c>
      <c r="R59" s="27" t="s">
        <v>121</v>
      </c>
      <c r="S59" s="21">
        <v>0</v>
      </c>
      <c r="T59" s="21" t="s">
        <v>5</v>
      </c>
      <c r="U59" s="21">
        <v>0</v>
      </c>
      <c r="V59" s="28">
        <v>0</v>
      </c>
      <c r="W59" s="31">
        <v>0</v>
      </c>
      <c r="X59" s="28">
        <v>0</v>
      </c>
      <c r="Y59" s="28">
        <v>0</v>
      </c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</row>
    <row r="60" spans="1:199" s="9" customFormat="1" x14ac:dyDescent="0.3">
      <c r="A60" s="43" t="s">
        <v>157</v>
      </c>
      <c r="B60" s="47" t="s">
        <v>161</v>
      </c>
      <c r="C60" s="43">
        <v>2021</v>
      </c>
      <c r="D60" s="43">
        <v>2025</v>
      </c>
      <c r="E60" s="47" t="s">
        <v>6</v>
      </c>
      <c r="F60" s="47" t="s">
        <v>5</v>
      </c>
      <c r="G60" s="47" t="s">
        <v>5</v>
      </c>
      <c r="H60" s="47" t="s">
        <v>5</v>
      </c>
      <c r="I60" s="30" t="s">
        <v>3</v>
      </c>
      <c r="J60" s="3">
        <f>SUM(K60:P60)</f>
        <v>0</v>
      </c>
      <c r="K60" s="3">
        <v>0</v>
      </c>
      <c r="L60" s="3">
        <v>0</v>
      </c>
      <c r="M60" s="3">
        <v>0</v>
      </c>
      <c r="N60" s="17">
        <v>0</v>
      </c>
      <c r="O60" s="3">
        <v>0</v>
      </c>
      <c r="P60" s="3">
        <v>0</v>
      </c>
      <c r="Q60" s="47" t="s">
        <v>174</v>
      </c>
      <c r="R60" s="43" t="s">
        <v>121</v>
      </c>
      <c r="S60" s="43" t="s">
        <v>5</v>
      </c>
      <c r="T60" s="43" t="s">
        <v>5</v>
      </c>
      <c r="U60" s="43" t="s">
        <v>5</v>
      </c>
      <c r="V60" s="34" t="s">
        <v>5</v>
      </c>
      <c r="W60" s="37" t="s">
        <v>5</v>
      </c>
      <c r="X60" s="34" t="s">
        <v>5</v>
      </c>
      <c r="Y60" s="34" t="s">
        <v>5</v>
      </c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</row>
    <row r="61" spans="1:199" s="9" customFormat="1" ht="27.6" x14ac:dyDescent="0.3">
      <c r="A61" s="43"/>
      <c r="B61" s="47"/>
      <c r="C61" s="43"/>
      <c r="D61" s="43"/>
      <c r="E61" s="47"/>
      <c r="F61" s="47"/>
      <c r="G61" s="47"/>
      <c r="H61" s="47"/>
      <c r="I61" s="13" t="s">
        <v>53</v>
      </c>
      <c r="J61" s="3">
        <f t="shared" ref="J61:J62" si="13">SUM(K61:P61)</f>
        <v>0</v>
      </c>
      <c r="K61" s="3">
        <v>0</v>
      </c>
      <c r="L61" s="3">
        <v>0</v>
      </c>
      <c r="M61" s="3">
        <v>0</v>
      </c>
      <c r="N61" s="17">
        <v>0</v>
      </c>
      <c r="O61" s="3">
        <v>0</v>
      </c>
      <c r="P61" s="3">
        <v>0</v>
      </c>
      <c r="Q61" s="47"/>
      <c r="R61" s="43"/>
      <c r="S61" s="43"/>
      <c r="T61" s="43"/>
      <c r="U61" s="43"/>
      <c r="V61" s="35"/>
      <c r="W61" s="38"/>
      <c r="X61" s="35"/>
      <c r="Y61" s="35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</row>
    <row r="62" spans="1:199" s="9" customFormat="1" ht="27.6" x14ac:dyDescent="0.3">
      <c r="A62" s="43"/>
      <c r="B62" s="47"/>
      <c r="C62" s="43"/>
      <c r="D62" s="43"/>
      <c r="E62" s="47"/>
      <c r="F62" s="47"/>
      <c r="G62" s="47"/>
      <c r="H62" s="47"/>
      <c r="I62" s="13" t="s">
        <v>34</v>
      </c>
      <c r="J62" s="3">
        <f t="shared" si="13"/>
        <v>0</v>
      </c>
      <c r="K62" s="3">
        <v>0</v>
      </c>
      <c r="L62" s="3">
        <v>0</v>
      </c>
      <c r="M62" s="3">
        <v>0</v>
      </c>
      <c r="N62" s="17">
        <v>0</v>
      </c>
      <c r="O62" s="3">
        <v>0</v>
      </c>
      <c r="P62" s="3">
        <v>0</v>
      </c>
      <c r="Q62" s="47"/>
      <c r="R62" s="43"/>
      <c r="S62" s="43"/>
      <c r="T62" s="43"/>
      <c r="U62" s="43"/>
      <c r="V62" s="35"/>
      <c r="W62" s="38"/>
      <c r="X62" s="35"/>
      <c r="Y62" s="35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</row>
    <row r="63" spans="1:199" s="10" customFormat="1" ht="40.799999999999997" customHeight="1" x14ac:dyDescent="0.3">
      <c r="A63" s="43"/>
      <c r="B63" s="47"/>
      <c r="C63" s="43"/>
      <c r="D63" s="43"/>
      <c r="E63" s="47"/>
      <c r="F63" s="47"/>
      <c r="G63" s="47"/>
      <c r="H63" s="47"/>
      <c r="I63" s="13" t="s">
        <v>4</v>
      </c>
      <c r="J63" s="3">
        <f>SUM(K63:P63)</f>
        <v>0</v>
      </c>
      <c r="K63" s="3">
        <v>0</v>
      </c>
      <c r="L63" s="3">
        <v>0</v>
      </c>
      <c r="M63" s="3">
        <v>0</v>
      </c>
      <c r="N63" s="17">
        <v>0</v>
      </c>
      <c r="O63" s="3">
        <v>0</v>
      </c>
      <c r="P63" s="3">
        <v>0</v>
      </c>
      <c r="Q63" s="47"/>
      <c r="R63" s="43"/>
      <c r="S63" s="43"/>
      <c r="T63" s="43"/>
      <c r="U63" s="43"/>
      <c r="V63" s="36"/>
      <c r="W63" s="39"/>
      <c r="X63" s="36"/>
      <c r="Y63" s="36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</row>
    <row r="64" spans="1:199" s="9" customFormat="1" x14ac:dyDescent="0.3">
      <c r="A64" s="48" t="s">
        <v>158</v>
      </c>
      <c r="B64" s="47" t="s">
        <v>162</v>
      </c>
      <c r="C64" s="43">
        <v>2021</v>
      </c>
      <c r="D64" s="43">
        <v>2025</v>
      </c>
      <c r="E64" s="47" t="s">
        <v>6</v>
      </c>
      <c r="F64" s="47" t="s">
        <v>5</v>
      </c>
      <c r="G64" s="47" t="s">
        <v>5</v>
      </c>
      <c r="H64" s="47" t="s">
        <v>5</v>
      </c>
      <c r="I64" s="30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17">
        <v>0</v>
      </c>
      <c r="O64" s="3">
        <v>0</v>
      </c>
      <c r="P64" s="3">
        <v>0</v>
      </c>
      <c r="Q64" s="40" t="s">
        <v>5</v>
      </c>
      <c r="R64" s="34" t="s">
        <v>5</v>
      </c>
      <c r="S64" s="34" t="s">
        <v>5</v>
      </c>
      <c r="T64" s="34" t="s">
        <v>5</v>
      </c>
      <c r="U64" s="34" t="s">
        <v>5</v>
      </c>
      <c r="V64" s="34" t="s">
        <v>5</v>
      </c>
      <c r="W64" s="37" t="s">
        <v>5</v>
      </c>
      <c r="X64" s="34" t="s">
        <v>5</v>
      </c>
      <c r="Y64" s="34" t="s">
        <v>5</v>
      </c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</row>
    <row r="65" spans="1:199" s="9" customFormat="1" ht="27.6" x14ac:dyDescent="0.3">
      <c r="A65" s="48"/>
      <c r="B65" s="47"/>
      <c r="C65" s="43"/>
      <c r="D65" s="43"/>
      <c r="E65" s="47"/>
      <c r="F65" s="47"/>
      <c r="G65" s="47"/>
      <c r="H65" s="47"/>
      <c r="I65" s="13" t="s">
        <v>53</v>
      </c>
      <c r="J65" s="3">
        <f t="shared" ref="J65:J66" si="14">SUM(K65:P65)</f>
        <v>0</v>
      </c>
      <c r="K65" s="3">
        <v>0</v>
      </c>
      <c r="L65" s="3">
        <v>0</v>
      </c>
      <c r="M65" s="3">
        <v>0</v>
      </c>
      <c r="N65" s="17">
        <v>0</v>
      </c>
      <c r="O65" s="3">
        <v>0</v>
      </c>
      <c r="P65" s="3">
        <v>0</v>
      </c>
      <c r="Q65" s="41"/>
      <c r="R65" s="35"/>
      <c r="S65" s="35"/>
      <c r="T65" s="35"/>
      <c r="U65" s="35"/>
      <c r="V65" s="35"/>
      <c r="W65" s="38"/>
      <c r="X65" s="35"/>
      <c r="Y65" s="35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</row>
    <row r="66" spans="1:199" s="9" customFormat="1" ht="27.6" x14ac:dyDescent="0.3">
      <c r="A66" s="48"/>
      <c r="B66" s="47"/>
      <c r="C66" s="43"/>
      <c r="D66" s="43"/>
      <c r="E66" s="47"/>
      <c r="F66" s="47"/>
      <c r="G66" s="47"/>
      <c r="H66" s="47"/>
      <c r="I66" s="13" t="s">
        <v>34</v>
      </c>
      <c r="J66" s="3">
        <f t="shared" si="14"/>
        <v>0</v>
      </c>
      <c r="K66" s="3">
        <v>0</v>
      </c>
      <c r="L66" s="3">
        <v>0</v>
      </c>
      <c r="M66" s="3">
        <v>0</v>
      </c>
      <c r="N66" s="17">
        <v>0</v>
      </c>
      <c r="O66" s="3">
        <v>0</v>
      </c>
      <c r="P66" s="3">
        <v>0</v>
      </c>
      <c r="Q66" s="41"/>
      <c r="R66" s="35"/>
      <c r="S66" s="35"/>
      <c r="T66" s="35"/>
      <c r="U66" s="35"/>
      <c r="V66" s="35"/>
      <c r="W66" s="38"/>
      <c r="X66" s="35"/>
      <c r="Y66" s="35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</row>
    <row r="67" spans="1:199" s="10" customFormat="1" ht="123.6" customHeight="1" x14ac:dyDescent="0.3">
      <c r="A67" s="48"/>
      <c r="B67" s="47"/>
      <c r="C67" s="43"/>
      <c r="D67" s="43"/>
      <c r="E67" s="47"/>
      <c r="F67" s="47"/>
      <c r="G67" s="47"/>
      <c r="H67" s="47"/>
      <c r="I67" s="13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17">
        <v>0</v>
      </c>
      <c r="O67" s="3">
        <v>0</v>
      </c>
      <c r="P67" s="3">
        <v>0</v>
      </c>
      <c r="Q67" s="42"/>
      <c r="R67" s="36"/>
      <c r="S67" s="36"/>
      <c r="T67" s="36"/>
      <c r="U67" s="36"/>
      <c r="V67" s="36"/>
      <c r="W67" s="39"/>
      <c r="X67" s="36"/>
      <c r="Y67" s="36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</row>
    <row r="68" spans="1:199" x14ac:dyDescent="0.3">
      <c r="A68" s="43" t="s">
        <v>159</v>
      </c>
      <c r="B68" s="47" t="s">
        <v>198</v>
      </c>
      <c r="C68" s="43">
        <v>2020</v>
      </c>
      <c r="D68" s="43">
        <v>2025</v>
      </c>
      <c r="E68" s="47" t="s">
        <v>6</v>
      </c>
      <c r="F68" s="47" t="s">
        <v>5</v>
      </c>
      <c r="G68" s="47" t="s">
        <v>5</v>
      </c>
      <c r="H68" s="47" t="s">
        <v>5</v>
      </c>
      <c r="I68" s="30" t="s">
        <v>3</v>
      </c>
      <c r="J68" s="3">
        <v>0</v>
      </c>
      <c r="K68" s="3">
        <v>0</v>
      </c>
      <c r="L68" s="3">
        <v>0</v>
      </c>
      <c r="M68" s="3">
        <v>0</v>
      </c>
      <c r="N68" s="17">
        <v>0</v>
      </c>
      <c r="O68" s="3">
        <v>0</v>
      </c>
      <c r="P68" s="3">
        <v>0</v>
      </c>
      <c r="Q68" s="47" t="s">
        <v>5</v>
      </c>
      <c r="R68" s="43" t="s">
        <v>5</v>
      </c>
      <c r="S68" s="43" t="s">
        <v>5</v>
      </c>
      <c r="T68" s="43" t="s">
        <v>5</v>
      </c>
      <c r="U68" s="43" t="s">
        <v>5</v>
      </c>
      <c r="V68" s="43" t="s">
        <v>5</v>
      </c>
      <c r="W68" s="53" t="s">
        <v>5</v>
      </c>
      <c r="X68" s="43" t="s">
        <v>5</v>
      </c>
      <c r="Y68" s="43" t="s">
        <v>5</v>
      </c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</row>
    <row r="69" spans="1:199" ht="27.6" x14ac:dyDescent="0.3">
      <c r="A69" s="43"/>
      <c r="B69" s="47"/>
      <c r="C69" s="43"/>
      <c r="D69" s="43"/>
      <c r="E69" s="47"/>
      <c r="F69" s="47"/>
      <c r="G69" s="47"/>
      <c r="H69" s="47"/>
      <c r="I69" s="13" t="s">
        <v>53</v>
      </c>
      <c r="J69" s="3">
        <v>0</v>
      </c>
      <c r="K69" s="3">
        <v>0</v>
      </c>
      <c r="L69" s="3">
        <v>0</v>
      </c>
      <c r="M69" s="3">
        <v>0</v>
      </c>
      <c r="N69" s="17">
        <v>0</v>
      </c>
      <c r="O69" s="3">
        <v>0</v>
      </c>
      <c r="P69" s="3">
        <v>0</v>
      </c>
      <c r="Q69" s="47"/>
      <c r="R69" s="43"/>
      <c r="S69" s="43"/>
      <c r="T69" s="43"/>
      <c r="U69" s="43"/>
      <c r="V69" s="43"/>
      <c r="W69" s="53"/>
      <c r="X69" s="43"/>
      <c r="Y69" s="43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</row>
    <row r="70" spans="1:199" ht="27.6" x14ac:dyDescent="0.3">
      <c r="A70" s="43"/>
      <c r="B70" s="47"/>
      <c r="C70" s="43"/>
      <c r="D70" s="43"/>
      <c r="E70" s="47"/>
      <c r="F70" s="47"/>
      <c r="G70" s="47"/>
      <c r="H70" s="47"/>
      <c r="I70" s="13" t="s">
        <v>34</v>
      </c>
      <c r="J70" s="3">
        <v>0</v>
      </c>
      <c r="K70" s="3">
        <v>0</v>
      </c>
      <c r="L70" s="3">
        <v>0</v>
      </c>
      <c r="M70" s="3">
        <v>0</v>
      </c>
      <c r="N70" s="17">
        <v>0</v>
      </c>
      <c r="O70" s="3">
        <v>0</v>
      </c>
      <c r="P70" s="3">
        <v>0</v>
      </c>
      <c r="Q70" s="47"/>
      <c r="R70" s="43"/>
      <c r="S70" s="43"/>
      <c r="T70" s="43"/>
      <c r="U70" s="43"/>
      <c r="V70" s="43"/>
      <c r="W70" s="53"/>
      <c r="X70" s="43"/>
      <c r="Y70" s="43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</row>
    <row r="71" spans="1:199" ht="49.8" customHeight="1" x14ac:dyDescent="0.3">
      <c r="A71" s="43"/>
      <c r="B71" s="47"/>
      <c r="C71" s="43"/>
      <c r="D71" s="43"/>
      <c r="E71" s="47"/>
      <c r="F71" s="47"/>
      <c r="G71" s="47"/>
      <c r="H71" s="47"/>
      <c r="I71" s="13" t="s">
        <v>4</v>
      </c>
      <c r="J71" s="3">
        <v>0</v>
      </c>
      <c r="K71" s="3">
        <v>0</v>
      </c>
      <c r="L71" s="3">
        <v>0</v>
      </c>
      <c r="M71" s="3">
        <v>0</v>
      </c>
      <c r="N71" s="17">
        <v>0</v>
      </c>
      <c r="O71" s="3">
        <v>0</v>
      </c>
      <c r="P71" s="3">
        <v>0</v>
      </c>
      <c r="Q71" s="47"/>
      <c r="R71" s="43"/>
      <c r="S71" s="43"/>
      <c r="T71" s="43"/>
      <c r="U71" s="43"/>
      <c r="V71" s="43"/>
      <c r="W71" s="53"/>
      <c r="X71" s="43"/>
      <c r="Y71" s="43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</row>
    <row r="72" spans="1:199" s="9" customFormat="1" x14ac:dyDescent="0.3">
      <c r="A72" s="43" t="s">
        <v>163</v>
      </c>
      <c r="B72" s="47" t="s">
        <v>199</v>
      </c>
      <c r="C72" s="43">
        <v>2020</v>
      </c>
      <c r="D72" s="43">
        <v>2025</v>
      </c>
      <c r="E72" s="47" t="s">
        <v>6</v>
      </c>
      <c r="F72" s="47" t="s">
        <v>5</v>
      </c>
      <c r="G72" s="47" t="s">
        <v>5</v>
      </c>
      <c r="H72" s="47" t="s">
        <v>5</v>
      </c>
      <c r="I72" s="30" t="s">
        <v>3</v>
      </c>
      <c r="J72" s="3">
        <f>SUM(K72:P72)</f>
        <v>0</v>
      </c>
      <c r="K72" s="3">
        <v>0</v>
      </c>
      <c r="L72" s="3">
        <v>0</v>
      </c>
      <c r="M72" s="3">
        <v>0</v>
      </c>
      <c r="N72" s="17">
        <v>0</v>
      </c>
      <c r="O72" s="3">
        <v>0</v>
      </c>
      <c r="P72" s="3">
        <v>0</v>
      </c>
      <c r="Q72" s="40" t="s">
        <v>5</v>
      </c>
      <c r="R72" s="34" t="s">
        <v>5</v>
      </c>
      <c r="S72" s="34" t="s">
        <v>5</v>
      </c>
      <c r="T72" s="34" t="s">
        <v>5</v>
      </c>
      <c r="U72" s="34" t="s">
        <v>5</v>
      </c>
      <c r="V72" s="34" t="s">
        <v>5</v>
      </c>
      <c r="W72" s="37" t="s">
        <v>5</v>
      </c>
      <c r="X72" s="34" t="s">
        <v>5</v>
      </c>
      <c r="Y72" s="34" t="s">
        <v>5</v>
      </c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</row>
    <row r="73" spans="1:199" s="9" customFormat="1" ht="27.6" x14ac:dyDescent="0.3">
      <c r="A73" s="43"/>
      <c r="B73" s="47"/>
      <c r="C73" s="43"/>
      <c r="D73" s="43"/>
      <c r="E73" s="47"/>
      <c r="F73" s="47"/>
      <c r="G73" s="47"/>
      <c r="H73" s="47"/>
      <c r="I73" s="13" t="s">
        <v>53</v>
      </c>
      <c r="J73" s="3">
        <f t="shared" ref="J73:J74" si="15">SUM(K73:P73)</f>
        <v>0</v>
      </c>
      <c r="K73" s="3">
        <v>0</v>
      </c>
      <c r="L73" s="3">
        <v>0</v>
      </c>
      <c r="M73" s="3">
        <v>0</v>
      </c>
      <c r="N73" s="17">
        <v>0</v>
      </c>
      <c r="O73" s="3">
        <v>0</v>
      </c>
      <c r="P73" s="3">
        <v>0</v>
      </c>
      <c r="Q73" s="41"/>
      <c r="R73" s="35"/>
      <c r="S73" s="35"/>
      <c r="T73" s="35"/>
      <c r="U73" s="35"/>
      <c r="V73" s="35"/>
      <c r="W73" s="38"/>
      <c r="X73" s="35"/>
      <c r="Y73" s="35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</row>
    <row r="74" spans="1:199" s="9" customFormat="1" ht="27.6" x14ac:dyDescent="0.3">
      <c r="A74" s="43"/>
      <c r="B74" s="47"/>
      <c r="C74" s="43"/>
      <c r="D74" s="43"/>
      <c r="E74" s="47"/>
      <c r="F74" s="47"/>
      <c r="G74" s="47"/>
      <c r="H74" s="47"/>
      <c r="I74" s="13" t="s">
        <v>34</v>
      </c>
      <c r="J74" s="3">
        <f t="shared" si="15"/>
        <v>0</v>
      </c>
      <c r="K74" s="3">
        <v>0</v>
      </c>
      <c r="L74" s="3">
        <v>0</v>
      </c>
      <c r="M74" s="3">
        <v>0</v>
      </c>
      <c r="N74" s="17">
        <v>0</v>
      </c>
      <c r="O74" s="3">
        <v>0</v>
      </c>
      <c r="P74" s="3">
        <v>0</v>
      </c>
      <c r="Q74" s="41"/>
      <c r="R74" s="35"/>
      <c r="S74" s="35"/>
      <c r="T74" s="35"/>
      <c r="U74" s="35"/>
      <c r="V74" s="35"/>
      <c r="W74" s="38"/>
      <c r="X74" s="35"/>
      <c r="Y74" s="35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</row>
    <row r="75" spans="1:199" s="9" customFormat="1" ht="43.8" customHeight="1" x14ac:dyDescent="0.3">
      <c r="A75" s="43"/>
      <c r="B75" s="47"/>
      <c r="C75" s="43"/>
      <c r="D75" s="43"/>
      <c r="E75" s="47"/>
      <c r="F75" s="47"/>
      <c r="G75" s="47"/>
      <c r="H75" s="47"/>
      <c r="I75" s="13" t="s">
        <v>4</v>
      </c>
      <c r="J75" s="3">
        <f>SUM(K75:P75)</f>
        <v>0</v>
      </c>
      <c r="K75" s="3">
        <v>0</v>
      </c>
      <c r="L75" s="3">
        <v>0</v>
      </c>
      <c r="M75" s="3">
        <v>0</v>
      </c>
      <c r="N75" s="17">
        <v>0</v>
      </c>
      <c r="O75" s="3">
        <v>0</v>
      </c>
      <c r="P75" s="3">
        <v>0</v>
      </c>
      <c r="Q75" s="42"/>
      <c r="R75" s="36"/>
      <c r="S75" s="36"/>
      <c r="T75" s="36"/>
      <c r="U75" s="36"/>
      <c r="V75" s="36"/>
      <c r="W75" s="39"/>
      <c r="X75" s="36"/>
      <c r="Y75" s="36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</row>
    <row r="76" spans="1:199" x14ac:dyDescent="0.3">
      <c r="A76" s="43" t="s">
        <v>200</v>
      </c>
      <c r="B76" s="47" t="s">
        <v>203</v>
      </c>
      <c r="C76" s="43">
        <v>2020</v>
      </c>
      <c r="D76" s="43">
        <v>2025</v>
      </c>
      <c r="E76" s="47" t="s">
        <v>6</v>
      </c>
      <c r="F76" s="47" t="s">
        <v>5</v>
      </c>
      <c r="G76" s="47" t="s">
        <v>5</v>
      </c>
      <c r="H76" s="47" t="s">
        <v>5</v>
      </c>
      <c r="I76" s="30" t="s">
        <v>3</v>
      </c>
      <c r="J76" s="3">
        <v>0</v>
      </c>
      <c r="K76" s="3">
        <v>0</v>
      </c>
      <c r="L76" s="3">
        <v>0</v>
      </c>
      <c r="M76" s="3">
        <v>0</v>
      </c>
      <c r="N76" s="17">
        <v>0</v>
      </c>
      <c r="O76" s="3">
        <v>0</v>
      </c>
      <c r="P76" s="3">
        <v>0</v>
      </c>
      <c r="Q76" s="47" t="s">
        <v>5</v>
      </c>
      <c r="R76" s="43" t="s">
        <v>5</v>
      </c>
      <c r="S76" s="43" t="s">
        <v>5</v>
      </c>
      <c r="T76" s="43" t="s">
        <v>5</v>
      </c>
      <c r="U76" s="43" t="s">
        <v>5</v>
      </c>
      <c r="V76" s="43" t="s">
        <v>5</v>
      </c>
      <c r="W76" s="53" t="s">
        <v>5</v>
      </c>
      <c r="X76" s="43" t="s">
        <v>5</v>
      </c>
      <c r="Y76" s="43" t="s">
        <v>5</v>
      </c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</row>
    <row r="77" spans="1:199" ht="27.6" x14ac:dyDescent="0.3">
      <c r="A77" s="43"/>
      <c r="B77" s="47"/>
      <c r="C77" s="43"/>
      <c r="D77" s="43"/>
      <c r="E77" s="47"/>
      <c r="F77" s="47"/>
      <c r="G77" s="47"/>
      <c r="H77" s="47"/>
      <c r="I77" s="13" t="s">
        <v>53</v>
      </c>
      <c r="J77" s="3">
        <v>0</v>
      </c>
      <c r="K77" s="3">
        <v>0</v>
      </c>
      <c r="L77" s="3">
        <v>0</v>
      </c>
      <c r="M77" s="3">
        <v>0</v>
      </c>
      <c r="N77" s="17">
        <v>0</v>
      </c>
      <c r="O77" s="3">
        <v>0</v>
      </c>
      <c r="P77" s="3">
        <v>0</v>
      </c>
      <c r="Q77" s="47"/>
      <c r="R77" s="43"/>
      <c r="S77" s="43"/>
      <c r="T77" s="43"/>
      <c r="U77" s="43"/>
      <c r="V77" s="43"/>
      <c r="W77" s="53"/>
      <c r="X77" s="43"/>
      <c r="Y77" s="43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</row>
    <row r="78" spans="1:199" ht="27.6" x14ac:dyDescent="0.3">
      <c r="A78" s="43"/>
      <c r="B78" s="47"/>
      <c r="C78" s="43"/>
      <c r="D78" s="43"/>
      <c r="E78" s="47"/>
      <c r="F78" s="47"/>
      <c r="G78" s="47"/>
      <c r="H78" s="47"/>
      <c r="I78" s="13" t="s">
        <v>34</v>
      </c>
      <c r="J78" s="3">
        <v>0</v>
      </c>
      <c r="K78" s="3">
        <v>0</v>
      </c>
      <c r="L78" s="3">
        <v>0</v>
      </c>
      <c r="M78" s="3">
        <v>0</v>
      </c>
      <c r="N78" s="17">
        <v>0</v>
      </c>
      <c r="O78" s="3">
        <v>0</v>
      </c>
      <c r="P78" s="3">
        <v>0</v>
      </c>
      <c r="Q78" s="47"/>
      <c r="R78" s="43"/>
      <c r="S78" s="43"/>
      <c r="T78" s="43"/>
      <c r="U78" s="43"/>
      <c r="V78" s="43"/>
      <c r="W78" s="53"/>
      <c r="X78" s="43"/>
      <c r="Y78" s="43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</row>
    <row r="79" spans="1:199" ht="39.6" customHeight="1" x14ac:dyDescent="0.3">
      <c r="A79" s="43"/>
      <c r="B79" s="47"/>
      <c r="C79" s="43"/>
      <c r="D79" s="43"/>
      <c r="E79" s="47"/>
      <c r="F79" s="47"/>
      <c r="G79" s="47"/>
      <c r="H79" s="47"/>
      <c r="I79" s="13" t="s">
        <v>4</v>
      </c>
      <c r="J79" s="3">
        <v>0</v>
      </c>
      <c r="K79" s="3">
        <v>0</v>
      </c>
      <c r="L79" s="3">
        <v>0</v>
      </c>
      <c r="M79" s="3">
        <v>0</v>
      </c>
      <c r="N79" s="17">
        <v>0</v>
      </c>
      <c r="O79" s="3">
        <v>0</v>
      </c>
      <c r="P79" s="3">
        <v>0</v>
      </c>
      <c r="Q79" s="47"/>
      <c r="R79" s="43"/>
      <c r="S79" s="43"/>
      <c r="T79" s="43"/>
      <c r="U79" s="43"/>
      <c r="V79" s="43"/>
      <c r="W79" s="53"/>
      <c r="X79" s="43"/>
      <c r="Y79" s="43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</row>
    <row r="80" spans="1:199" x14ac:dyDescent="0.3">
      <c r="A80" s="43" t="s">
        <v>201</v>
      </c>
      <c r="B80" s="47" t="s">
        <v>204</v>
      </c>
      <c r="C80" s="43">
        <v>2020</v>
      </c>
      <c r="D80" s="43">
        <v>2025</v>
      </c>
      <c r="E80" s="47" t="s">
        <v>6</v>
      </c>
      <c r="F80" s="47" t="s">
        <v>5</v>
      </c>
      <c r="G80" s="47" t="s">
        <v>5</v>
      </c>
      <c r="H80" s="47" t="s">
        <v>5</v>
      </c>
      <c r="I80" s="30" t="s">
        <v>3</v>
      </c>
      <c r="J80" s="3">
        <v>0</v>
      </c>
      <c r="K80" s="3">
        <v>0</v>
      </c>
      <c r="L80" s="3">
        <v>0</v>
      </c>
      <c r="M80" s="3">
        <v>0</v>
      </c>
      <c r="N80" s="17">
        <v>0</v>
      </c>
      <c r="O80" s="3">
        <v>0</v>
      </c>
      <c r="P80" s="3">
        <v>0</v>
      </c>
      <c r="Q80" s="47" t="s">
        <v>5</v>
      </c>
      <c r="R80" s="43" t="s">
        <v>5</v>
      </c>
      <c r="S80" s="43" t="s">
        <v>5</v>
      </c>
      <c r="T80" s="43" t="s">
        <v>5</v>
      </c>
      <c r="U80" s="43" t="s">
        <v>5</v>
      </c>
      <c r="V80" s="43" t="s">
        <v>5</v>
      </c>
      <c r="W80" s="53" t="s">
        <v>5</v>
      </c>
      <c r="X80" s="43" t="s">
        <v>5</v>
      </c>
      <c r="Y80" s="43" t="s">
        <v>5</v>
      </c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</row>
    <row r="81" spans="1:199" ht="27.6" x14ac:dyDescent="0.3">
      <c r="A81" s="43"/>
      <c r="B81" s="47"/>
      <c r="C81" s="43"/>
      <c r="D81" s="43"/>
      <c r="E81" s="47"/>
      <c r="F81" s="47"/>
      <c r="G81" s="47"/>
      <c r="H81" s="47"/>
      <c r="I81" s="13" t="s">
        <v>53</v>
      </c>
      <c r="J81" s="3">
        <v>0</v>
      </c>
      <c r="K81" s="3">
        <v>0</v>
      </c>
      <c r="L81" s="3">
        <v>0</v>
      </c>
      <c r="M81" s="3">
        <v>0</v>
      </c>
      <c r="N81" s="17">
        <v>0</v>
      </c>
      <c r="O81" s="3">
        <v>0</v>
      </c>
      <c r="P81" s="3">
        <v>0</v>
      </c>
      <c r="Q81" s="47"/>
      <c r="R81" s="43"/>
      <c r="S81" s="43"/>
      <c r="T81" s="43"/>
      <c r="U81" s="43"/>
      <c r="V81" s="43"/>
      <c r="W81" s="53"/>
      <c r="X81" s="43"/>
      <c r="Y81" s="43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</row>
    <row r="82" spans="1:199" ht="27.6" x14ac:dyDescent="0.3">
      <c r="A82" s="43"/>
      <c r="B82" s="47"/>
      <c r="C82" s="43"/>
      <c r="D82" s="43"/>
      <c r="E82" s="47"/>
      <c r="F82" s="47"/>
      <c r="G82" s="47"/>
      <c r="H82" s="47"/>
      <c r="I82" s="13" t="s">
        <v>34</v>
      </c>
      <c r="J82" s="3">
        <v>0</v>
      </c>
      <c r="K82" s="3">
        <v>0</v>
      </c>
      <c r="L82" s="3">
        <v>0</v>
      </c>
      <c r="M82" s="3">
        <v>0</v>
      </c>
      <c r="N82" s="17">
        <v>0</v>
      </c>
      <c r="O82" s="3">
        <v>0</v>
      </c>
      <c r="P82" s="3">
        <v>0</v>
      </c>
      <c r="Q82" s="47"/>
      <c r="R82" s="43"/>
      <c r="S82" s="43"/>
      <c r="T82" s="43"/>
      <c r="U82" s="43"/>
      <c r="V82" s="43"/>
      <c r="W82" s="53"/>
      <c r="X82" s="43"/>
      <c r="Y82" s="43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</row>
    <row r="83" spans="1:199" ht="43.8" customHeight="1" x14ac:dyDescent="0.3">
      <c r="A83" s="43"/>
      <c r="B83" s="47"/>
      <c r="C83" s="43"/>
      <c r="D83" s="43"/>
      <c r="E83" s="47"/>
      <c r="F83" s="47"/>
      <c r="G83" s="47"/>
      <c r="H83" s="47"/>
      <c r="I83" s="13" t="s">
        <v>4</v>
      </c>
      <c r="J83" s="3">
        <v>0</v>
      </c>
      <c r="K83" s="3">
        <v>0</v>
      </c>
      <c r="L83" s="3">
        <v>0</v>
      </c>
      <c r="M83" s="3">
        <v>0</v>
      </c>
      <c r="N83" s="17">
        <v>0</v>
      </c>
      <c r="O83" s="3">
        <v>0</v>
      </c>
      <c r="P83" s="3">
        <v>0</v>
      </c>
      <c r="Q83" s="47"/>
      <c r="R83" s="43"/>
      <c r="S83" s="43"/>
      <c r="T83" s="43"/>
      <c r="U83" s="43"/>
      <c r="V83" s="43"/>
      <c r="W83" s="53"/>
      <c r="X83" s="43"/>
      <c r="Y83" s="43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</row>
    <row r="84" spans="1:199" x14ac:dyDescent="0.3">
      <c r="A84" s="43" t="s">
        <v>202</v>
      </c>
      <c r="B84" s="47" t="s">
        <v>205</v>
      </c>
      <c r="C84" s="43">
        <v>2020</v>
      </c>
      <c r="D84" s="43">
        <v>2025</v>
      </c>
      <c r="E84" s="47" t="s">
        <v>6</v>
      </c>
      <c r="F84" s="47" t="s">
        <v>5</v>
      </c>
      <c r="G84" s="47" t="s">
        <v>5</v>
      </c>
      <c r="H84" s="47" t="s">
        <v>5</v>
      </c>
      <c r="I84" s="30" t="s">
        <v>3</v>
      </c>
      <c r="J84" s="3">
        <v>0</v>
      </c>
      <c r="K84" s="3">
        <v>0</v>
      </c>
      <c r="L84" s="3">
        <v>0</v>
      </c>
      <c r="M84" s="3">
        <v>0</v>
      </c>
      <c r="N84" s="17">
        <v>0</v>
      </c>
      <c r="O84" s="3">
        <v>0</v>
      </c>
      <c r="P84" s="3">
        <v>0</v>
      </c>
      <c r="Q84" s="47" t="s">
        <v>5</v>
      </c>
      <c r="R84" s="43" t="s">
        <v>5</v>
      </c>
      <c r="S84" s="43" t="s">
        <v>5</v>
      </c>
      <c r="T84" s="43" t="s">
        <v>5</v>
      </c>
      <c r="U84" s="43" t="s">
        <v>5</v>
      </c>
      <c r="V84" s="43" t="s">
        <v>5</v>
      </c>
      <c r="W84" s="53" t="s">
        <v>5</v>
      </c>
      <c r="X84" s="43" t="s">
        <v>5</v>
      </c>
      <c r="Y84" s="43" t="s">
        <v>5</v>
      </c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</row>
    <row r="85" spans="1:199" ht="27.6" x14ac:dyDescent="0.3">
      <c r="A85" s="43"/>
      <c r="B85" s="47"/>
      <c r="C85" s="43"/>
      <c r="D85" s="43"/>
      <c r="E85" s="47"/>
      <c r="F85" s="47"/>
      <c r="G85" s="47"/>
      <c r="H85" s="47"/>
      <c r="I85" s="13" t="s">
        <v>53</v>
      </c>
      <c r="J85" s="3">
        <v>0</v>
      </c>
      <c r="K85" s="3">
        <v>0</v>
      </c>
      <c r="L85" s="3">
        <v>0</v>
      </c>
      <c r="M85" s="3">
        <v>0</v>
      </c>
      <c r="N85" s="17">
        <v>0</v>
      </c>
      <c r="O85" s="3">
        <v>0</v>
      </c>
      <c r="P85" s="3">
        <v>0</v>
      </c>
      <c r="Q85" s="47"/>
      <c r="R85" s="43"/>
      <c r="S85" s="43"/>
      <c r="T85" s="43"/>
      <c r="U85" s="43"/>
      <c r="V85" s="43"/>
      <c r="W85" s="53"/>
      <c r="X85" s="43"/>
      <c r="Y85" s="43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</row>
    <row r="86" spans="1:199" ht="27.6" x14ac:dyDescent="0.3">
      <c r="A86" s="43"/>
      <c r="B86" s="47"/>
      <c r="C86" s="43"/>
      <c r="D86" s="43"/>
      <c r="E86" s="47"/>
      <c r="F86" s="47"/>
      <c r="G86" s="47"/>
      <c r="H86" s="47"/>
      <c r="I86" s="13" t="s">
        <v>34</v>
      </c>
      <c r="J86" s="3">
        <v>0</v>
      </c>
      <c r="K86" s="3">
        <v>0</v>
      </c>
      <c r="L86" s="3">
        <v>0</v>
      </c>
      <c r="M86" s="3">
        <v>0</v>
      </c>
      <c r="N86" s="17">
        <v>0</v>
      </c>
      <c r="O86" s="3">
        <v>0</v>
      </c>
      <c r="P86" s="3">
        <v>0</v>
      </c>
      <c r="Q86" s="47"/>
      <c r="R86" s="43"/>
      <c r="S86" s="43"/>
      <c r="T86" s="43"/>
      <c r="U86" s="43"/>
      <c r="V86" s="43"/>
      <c r="W86" s="53"/>
      <c r="X86" s="43"/>
      <c r="Y86" s="43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</row>
    <row r="87" spans="1:199" ht="34.200000000000003" customHeight="1" x14ac:dyDescent="0.3">
      <c r="A87" s="43"/>
      <c r="B87" s="47"/>
      <c r="C87" s="43"/>
      <c r="D87" s="43"/>
      <c r="E87" s="47"/>
      <c r="F87" s="47"/>
      <c r="G87" s="47"/>
      <c r="H87" s="47"/>
      <c r="I87" s="13" t="s">
        <v>4</v>
      </c>
      <c r="J87" s="3">
        <v>0</v>
      </c>
      <c r="K87" s="3">
        <v>0</v>
      </c>
      <c r="L87" s="3">
        <v>0</v>
      </c>
      <c r="M87" s="3">
        <v>0</v>
      </c>
      <c r="N87" s="17">
        <v>0</v>
      </c>
      <c r="O87" s="3">
        <v>0</v>
      </c>
      <c r="P87" s="3">
        <v>0</v>
      </c>
      <c r="Q87" s="47"/>
      <c r="R87" s="43"/>
      <c r="S87" s="43"/>
      <c r="T87" s="43"/>
      <c r="U87" s="43"/>
      <c r="V87" s="43"/>
      <c r="W87" s="53"/>
      <c r="X87" s="43"/>
      <c r="Y87" s="43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</row>
    <row r="88" spans="1:199" x14ac:dyDescent="0.3">
      <c r="A88" s="52" t="s">
        <v>54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</row>
    <row r="89" spans="1:199" x14ac:dyDescent="0.3">
      <c r="A89" s="34" t="s">
        <v>20</v>
      </c>
      <c r="B89" s="40" t="s">
        <v>84</v>
      </c>
      <c r="C89" s="34">
        <v>2020</v>
      </c>
      <c r="D89" s="34">
        <v>2025</v>
      </c>
      <c r="E89" s="40" t="s">
        <v>6</v>
      </c>
      <c r="F89" s="40" t="s">
        <v>5</v>
      </c>
      <c r="G89" s="40" t="s">
        <v>5</v>
      </c>
      <c r="H89" s="40" t="s">
        <v>5</v>
      </c>
      <c r="I89" s="13" t="s">
        <v>3</v>
      </c>
      <c r="J89" s="3">
        <f>SUM(K89:P89)</f>
        <v>17425094.039999999</v>
      </c>
      <c r="K89" s="3">
        <f>K90+K91+K92</f>
        <v>4227300</v>
      </c>
      <c r="L89" s="3">
        <f t="shared" ref="L89:P89" si="16">L90+L91+L92</f>
        <v>3843000</v>
      </c>
      <c r="M89" s="3">
        <f t="shared" si="16"/>
        <v>6520499.9999999991</v>
      </c>
      <c r="N89" s="17">
        <f t="shared" si="16"/>
        <v>2834294.04</v>
      </c>
      <c r="O89" s="3">
        <f t="shared" si="16"/>
        <v>0</v>
      </c>
      <c r="P89" s="3">
        <f t="shared" si="16"/>
        <v>0</v>
      </c>
      <c r="Q89" s="34" t="s">
        <v>5</v>
      </c>
      <c r="R89" s="34" t="s">
        <v>5</v>
      </c>
      <c r="S89" s="34" t="s">
        <v>5</v>
      </c>
      <c r="T89" s="34" t="s">
        <v>5</v>
      </c>
      <c r="U89" s="34" t="s">
        <v>5</v>
      </c>
      <c r="V89" s="34" t="s">
        <v>5</v>
      </c>
      <c r="W89" s="37" t="s">
        <v>5</v>
      </c>
      <c r="X89" s="34" t="s">
        <v>5</v>
      </c>
      <c r="Y89" s="34" t="s">
        <v>5</v>
      </c>
    </row>
    <row r="90" spans="1:199" ht="27.6" x14ac:dyDescent="0.3">
      <c r="A90" s="35"/>
      <c r="B90" s="41"/>
      <c r="C90" s="35"/>
      <c r="D90" s="35"/>
      <c r="E90" s="41"/>
      <c r="F90" s="41"/>
      <c r="G90" s="41"/>
      <c r="H90" s="41"/>
      <c r="I90" s="13" t="s">
        <v>53</v>
      </c>
      <c r="J90" s="3">
        <f t="shared" ref="J90:J91" si="17">SUM(K90:P90)</f>
        <v>4926216.95</v>
      </c>
      <c r="K90" s="3">
        <f t="shared" ref="K90:P90" si="18">K94+K98+K102+K106+K114</f>
        <v>1394120.86</v>
      </c>
      <c r="L90" s="3">
        <f t="shared" si="18"/>
        <v>673335.42</v>
      </c>
      <c r="M90" s="3">
        <f t="shared" si="18"/>
        <v>2057089.72</v>
      </c>
      <c r="N90" s="17">
        <f>N94+N98+N102+N106+N114+N110</f>
        <v>801670.95</v>
      </c>
      <c r="O90" s="3">
        <f t="shared" si="18"/>
        <v>0</v>
      </c>
      <c r="P90" s="3">
        <f t="shared" si="18"/>
        <v>0</v>
      </c>
      <c r="Q90" s="35"/>
      <c r="R90" s="35"/>
      <c r="S90" s="35"/>
      <c r="T90" s="35"/>
      <c r="U90" s="35"/>
      <c r="V90" s="35"/>
      <c r="W90" s="38"/>
      <c r="X90" s="35"/>
      <c r="Y90" s="35"/>
    </row>
    <row r="91" spans="1:199" ht="27.6" x14ac:dyDescent="0.3">
      <c r="A91" s="35"/>
      <c r="B91" s="41"/>
      <c r="C91" s="35"/>
      <c r="D91" s="35"/>
      <c r="E91" s="41"/>
      <c r="F91" s="41"/>
      <c r="G91" s="41"/>
      <c r="H91" s="41"/>
      <c r="I91" s="13" t="s">
        <v>34</v>
      </c>
      <c r="J91" s="3">
        <f t="shared" si="17"/>
        <v>11650889.050000001</v>
      </c>
      <c r="K91" s="3">
        <f>K95+K99+K103+K107+K115</f>
        <v>2706360.14</v>
      </c>
      <c r="L91" s="3">
        <f>L95+L99+L103+L107+L115</f>
        <v>3054374.58</v>
      </c>
      <c r="M91" s="3">
        <f>M95+M99+M103+M107+M111+M115</f>
        <v>4267795.2799999993</v>
      </c>
      <c r="N91" s="17">
        <f t="shared" ref="N91:N92" si="19">N95+N99+N103+N107+N115+N111</f>
        <v>1622359.05</v>
      </c>
      <c r="O91" s="3">
        <f>O95+O99+O103+O107+O115</f>
        <v>0</v>
      </c>
      <c r="P91" s="3">
        <f>P95+P99+P103+P107+P115</f>
        <v>0</v>
      </c>
      <c r="Q91" s="35"/>
      <c r="R91" s="35"/>
      <c r="S91" s="35"/>
      <c r="T91" s="35"/>
      <c r="U91" s="35"/>
      <c r="V91" s="35"/>
      <c r="W91" s="38"/>
      <c r="X91" s="35"/>
      <c r="Y91" s="35"/>
    </row>
    <row r="92" spans="1:199" ht="48.6" customHeight="1" x14ac:dyDescent="0.3">
      <c r="A92" s="36"/>
      <c r="B92" s="42"/>
      <c r="C92" s="36"/>
      <c r="D92" s="36"/>
      <c r="E92" s="42"/>
      <c r="F92" s="42"/>
      <c r="G92" s="42"/>
      <c r="H92" s="42"/>
      <c r="I92" s="13" t="s">
        <v>4</v>
      </c>
      <c r="J92" s="3">
        <f>SUM(K92:P92)</f>
        <v>847988.04</v>
      </c>
      <c r="K92" s="3">
        <f>K96+K100+K104+K108+K116</f>
        <v>126819</v>
      </c>
      <c r="L92" s="3">
        <f t="shared" ref="L92:P92" si="20">L96+L100+L104+L108+L116</f>
        <v>115290</v>
      </c>
      <c r="M92" s="3">
        <f>M96+M100+M104+M108+M116+M112</f>
        <v>195615</v>
      </c>
      <c r="N92" s="17">
        <f t="shared" si="19"/>
        <v>410264.04</v>
      </c>
      <c r="O92" s="3">
        <f t="shared" si="20"/>
        <v>0</v>
      </c>
      <c r="P92" s="3">
        <f t="shared" si="20"/>
        <v>0</v>
      </c>
      <c r="Q92" s="36"/>
      <c r="R92" s="36"/>
      <c r="S92" s="36"/>
      <c r="T92" s="36"/>
      <c r="U92" s="36"/>
      <c r="V92" s="36"/>
      <c r="W92" s="39"/>
      <c r="X92" s="36"/>
      <c r="Y92" s="36"/>
    </row>
    <row r="93" spans="1:199" x14ac:dyDescent="0.3">
      <c r="A93" s="34" t="s">
        <v>55</v>
      </c>
      <c r="B93" s="40" t="s">
        <v>85</v>
      </c>
      <c r="C93" s="34">
        <v>2020</v>
      </c>
      <c r="D93" s="34">
        <v>2025</v>
      </c>
      <c r="E93" s="40" t="s">
        <v>6</v>
      </c>
      <c r="F93" s="40" t="s">
        <v>5</v>
      </c>
      <c r="G93" s="40" t="s">
        <v>5</v>
      </c>
      <c r="H93" s="40" t="s">
        <v>5</v>
      </c>
      <c r="I93" s="13" t="s">
        <v>3</v>
      </c>
      <c r="J93" s="3">
        <v>0</v>
      </c>
      <c r="K93" s="3">
        <f>K94+K95+K96</f>
        <v>0</v>
      </c>
      <c r="L93" s="3">
        <f t="shared" ref="L93:P93" si="21">L94+L95+L96</f>
        <v>0</v>
      </c>
      <c r="M93" s="3">
        <f t="shared" si="21"/>
        <v>0</v>
      </c>
      <c r="N93" s="17">
        <f t="shared" si="21"/>
        <v>0</v>
      </c>
      <c r="O93" s="3">
        <f t="shared" si="21"/>
        <v>0</v>
      </c>
      <c r="P93" s="3">
        <f t="shared" si="21"/>
        <v>0</v>
      </c>
      <c r="Q93" s="34" t="s">
        <v>5</v>
      </c>
      <c r="R93" s="34" t="s">
        <v>5</v>
      </c>
      <c r="S93" s="34" t="s">
        <v>5</v>
      </c>
      <c r="T93" s="34" t="s">
        <v>5</v>
      </c>
      <c r="U93" s="34" t="s">
        <v>5</v>
      </c>
      <c r="V93" s="34" t="s">
        <v>5</v>
      </c>
      <c r="W93" s="37" t="s">
        <v>5</v>
      </c>
      <c r="X93" s="34" t="s">
        <v>5</v>
      </c>
      <c r="Y93" s="34" t="s">
        <v>5</v>
      </c>
    </row>
    <row r="94" spans="1:199" ht="27.6" x14ac:dyDescent="0.3">
      <c r="A94" s="35"/>
      <c r="B94" s="41"/>
      <c r="C94" s="35"/>
      <c r="D94" s="35"/>
      <c r="E94" s="41"/>
      <c r="F94" s="41"/>
      <c r="G94" s="41"/>
      <c r="H94" s="41"/>
      <c r="I94" s="13" t="s">
        <v>53</v>
      </c>
      <c r="J94" s="3">
        <v>0</v>
      </c>
      <c r="K94" s="3">
        <v>0</v>
      </c>
      <c r="L94" s="3">
        <v>0</v>
      </c>
      <c r="M94" s="3">
        <v>0</v>
      </c>
      <c r="N94" s="17">
        <v>0</v>
      </c>
      <c r="O94" s="3">
        <v>0</v>
      </c>
      <c r="P94" s="3">
        <v>0</v>
      </c>
      <c r="Q94" s="35"/>
      <c r="R94" s="35"/>
      <c r="S94" s="35"/>
      <c r="T94" s="35"/>
      <c r="U94" s="35"/>
      <c r="V94" s="35"/>
      <c r="W94" s="38"/>
      <c r="X94" s="35"/>
      <c r="Y94" s="35"/>
    </row>
    <row r="95" spans="1:199" ht="27.6" x14ac:dyDescent="0.3">
      <c r="A95" s="35"/>
      <c r="B95" s="41"/>
      <c r="C95" s="35"/>
      <c r="D95" s="35"/>
      <c r="E95" s="41"/>
      <c r="F95" s="41"/>
      <c r="G95" s="41"/>
      <c r="H95" s="41"/>
      <c r="I95" s="13" t="s">
        <v>34</v>
      </c>
      <c r="J95" s="3">
        <v>0</v>
      </c>
      <c r="K95" s="3">
        <v>0</v>
      </c>
      <c r="L95" s="3">
        <v>0</v>
      </c>
      <c r="M95" s="3">
        <v>0</v>
      </c>
      <c r="N95" s="17">
        <v>0</v>
      </c>
      <c r="O95" s="3">
        <v>0</v>
      </c>
      <c r="P95" s="3">
        <v>0</v>
      </c>
      <c r="Q95" s="35"/>
      <c r="R95" s="35"/>
      <c r="S95" s="35"/>
      <c r="T95" s="35"/>
      <c r="U95" s="35"/>
      <c r="V95" s="35"/>
      <c r="W95" s="38"/>
      <c r="X95" s="35"/>
      <c r="Y95" s="35"/>
    </row>
    <row r="96" spans="1:199" ht="27.6" x14ac:dyDescent="0.3">
      <c r="A96" s="36"/>
      <c r="B96" s="42"/>
      <c r="C96" s="36"/>
      <c r="D96" s="36"/>
      <c r="E96" s="42"/>
      <c r="F96" s="42"/>
      <c r="G96" s="42"/>
      <c r="H96" s="42"/>
      <c r="I96" s="13" t="s">
        <v>4</v>
      </c>
      <c r="J96" s="3">
        <v>0</v>
      </c>
      <c r="K96" s="3">
        <v>0</v>
      </c>
      <c r="L96" s="3">
        <v>0</v>
      </c>
      <c r="M96" s="3">
        <v>0</v>
      </c>
      <c r="N96" s="17">
        <v>0</v>
      </c>
      <c r="O96" s="3">
        <v>0</v>
      </c>
      <c r="P96" s="3">
        <v>0</v>
      </c>
      <c r="Q96" s="36"/>
      <c r="R96" s="36"/>
      <c r="S96" s="36"/>
      <c r="T96" s="36"/>
      <c r="U96" s="36"/>
      <c r="V96" s="36"/>
      <c r="W96" s="39"/>
      <c r="X96" s="36"/>
      <c r="Y96" s="36"/>
    </row>
    <row r="97" spans="1:25" x14ac:dyDescent="0.3">
      <c r="A97" s="43" t="s">
        <v>56</v>
      </c>
      <c r="B97" s="40" t="s">
        <v>86</v>
      </c>
      <c r="C97" s="34">
        <v>2020</v>
      </c>
      <c r="D97" s="34">
        <v>2025</v>
      </c>
      <c r="E97" s="40" t="s">
        <v>6</v>
      </c>
      <c r="F97" s="40" t="s">
        <v>5</v>
      </c>
      <c r="G97" s="40" t="s">
        <v>5</v>
      </c>
      <c r="H97" s="40" t="s">
        <v>5</v>
      </c>
      <c r="I97" s="30" t="s">
        <v>3</v>
      </c>
      <c r="J97" s="3">
        <v>0</v>
      </c>
      <c r="K97" s="3">
        <f>K98+K99+K100</f>
        <v>0</v>
      </c>
      <c r="L97" s="3">
        <f t="shared" ref="L97:P97" si="22">L98+L99+L100</f>
        <v>0</v>
      </c>
      <c r="M97" s="3">
        <f t="shared" si="22"/>
        <v>0</v>
      </c>
      <c r="N97" s="17">
        <f t="shared" si="22"/>
        <v>0</v>
      </c>
      <c r="O97" s="3">
        <f t="shared" si="22"/>
        <v>0</v>
      </c>
      <c r="P97" s="3">
        <f t="shared" si="22"/>
        <v>0</v>
      </c>
      <c r="Q97" s="34" t="s">
        <v>5</v>
      </c>
      <c r="R97" s="34" t="s">
        <v>5</v>
      </c>
      <c r="S97" s="34" t="s">
        <v>5</v>
      </c>
      <c r="T97" s="34" t="s">
        <v>5</v>
      </c>
      <c r="U97" s="34" t="s">
        <v>5</v>
      </c>
      <c r="V97" s="34" t="s">
        <v>5</v>
      </c>
      <c r="W97" s="37" t="s">
        <v>5</v>
      </c>
      <c r="X97" s="34" t="s">
        <v>5</v>
      </c>
      <c r="Y97" s="34" t="s">
        <v>5</v>
      </c>
    </row>
    <row r="98" spans="1:25" ht="28.2" x14ac:dyDescent="0.3">
      <c r="A98" s="43"/>
      <c r="B98" s="41"/>
      <c r="C98" s="35"/>
      <c r="D98" s="35"/>
      <c r="E98" s="41"/>
      <c r="F98" s="41"/>
      <c r="G98" s="41"/>
      <c r="H98" s="41"/>
      <c r="I98" s="11" t="s">
        <v>53</v>
      </c>
      <c r="J98" s="3">
        <v>0</v>
      </c>
      <c r="K98" s="3">
        <v>0</v>
      </c>
      <c r="L98" s="3">
        <v>0</v>
      </c>
      <c r="M98" s="3">
        <v>0</v>
      </c>
      <c r="N98" s="17">
        <v>0</v>
      </c>
      <c r="O98" s="3">
        <v>0</v>
      </c>
      <c r="P98" s="3">
        <v>0</v>
      </c>
      <c r="Q98" s="35"/>
      <c r="R98" s="35"/>
      <c r="S98" s="35"/>
      <c r="T98" s="35"/>
      <c r="U98" s="35"/>
      <c r="V98" s="35"/>
      <c r="W98" s="38"/>
      <c r="X98" s="35"/>
      <c r="Y98" s="35"/>
    </row>
    <row r="99" spans="1:25" ht="28.2" x14ac:dyDescent="0.3">
      <c r="A99" s="43"/>
      <c r="B99" s="41"/>
      <c r="C99" s="35"/>
      <c r="D99" s="35"/>
      <c r="E99" s="41"/>
      <c r="F99" s="41"/>
      <c r="G99" s="41"/>
      <c r="H99" s="41"/>
      <c r="I99" s="11" t="s">
        <v>34</v>
      </c>
      <c r="J99" s="3">
        <v>0</v>
      </c>
      <c r="K99" s="3">
        <v>0</v>
      </c>
      <c r="L99" s="3">
        <v>0</v>
      </c>
      <c r="M99" s="3">
        <v>0</v>
      </c>
      <c r="N99" s="17">
        <v>0</v>
      </c>
      <c r="O99" s="3">
        <v>0</v>
      </c>
      <c r="P99" s="3">
        <v>0</v>
      </c>
      <c r="Q99" s="35"/>
      <c r="R99" s="35"/>
      <c r="S99" s="35"/>
      <c r="T99" s="35"/>
      <c r="U99" s="35"/>
      <c r="V99" s="35"/>
      <c r="W99" s="38"/>
      <c r="X99" s="35"/>
      <c r="Y99" s="35"/>
    </row>
    <row r="100" spans="1:25" ht="27.6" x14ac:dyDescent="0.3">
      <c r="A100" s="43"/>
      <c r="B100" s="42"/>
      <c r="C100" s="36"/>
      <c r="D100" s="36"/>
      <c r="E100" s="42"/>
      <c r="F100" s="42"/>
      <c r="G100" s="42"/>
      <c r="H100" s="42"/>
      <c r="I100" s="13" t="s">
        <v>4</v>
      </c>
      <c r="J100" s="3">
        <v>0</v>
      </c>
      <c r="K100" s="3">
        <v>0</v>
      </c>
      <c r="L100" s="3">
        <v>0</v>
      </c>
      <c r="M100" s="3">
        <v>0</v>
      </c>
      <c r="N100" s="17">
        <v>0</v>
      </c>
      <c r="O100" s="3">
        <v>0</v>
      </c>
      <c r="P100" s="3">
        <v>0</v>
      </c>
      <c r="Q100" s="36"/>
      <c r="R100" s="36"/>
      <c r="S100" s="36"/>
      <c r="T100" s="36"/>
      <c r="U100" s="36"/>
      <c r="V100" s="36"/>
      <c r="W100" s="39"/>
      <c r="X100" s="36"/>
      <c r="Y100" s="36"/>
    </row>
    <row r="101" spans="1:25" x14ac:dyDescent="0.3">
      <c r="A101" s="34" t="s">
        <v>57</v>
      </c>
      <c r="B101" s="40" t="s">
        <v>87</v>
      </c>
      <c r="C101" s="34">
        <v>2020</v>
      </c>
      <c r="D101" s="34">
        <v>2025</v>
      </c>
      <c r="E101" s="40" t="s">
        <v>6</v>
      </c>
      <c r="F101" s="40" t="s">
        <v>5</v>
      </c>
      <c r="G101" s="40" t="s">
        <v>5</v>
      </c>
      <c r="H101" s="40" t="s">
        <v>5</v>
      </c>
      <c r="I101" s="13" t="s">
        <v>3</v>
      </c>
      <c r="J101" s="3">
        <v>0</v>
      </c>
      <c r="K101" s="3">
        <f>K102+K103+K104</f>
        <v>0</v>
      </c>
      <c r="L101" s="3">
        <f t="shared" ref="L101:P101" si="23">L102+L103+L104</f>
        <v>0</v>
      </c>
      <c r="M101" s="3">
        <f t="shared" si="23"/>
        <v>0</v>
      </c>
      <c r="N101" s="17">
        <f t="shared" si="23"/>
        <v>0</v>
      </c>
      <c r="O101" s="3">
        <f t="shared" si="23"/>
        <v>0</v>
      </c>
      <c r="P101" s="3">
        <f t="shared" si="23"/>
        <v>0</v>
      </c>
      <c r="Q101" s="34" t="s">
        <v>5</v>
      </c>
      <c r="R101" s="34" t="s">
        <v>5</v>
      </c>
      <c r="S101" s="34" t="s">
        <v>5</v>
      </c>
      <c r="T101" s="34" t="s">
        <v>5</v>
      </c>
      <c r="U101" s="34" t="s">
        <v>5</v>
      </c>
      <c r="V101" s="34" t="s">
        <v>5</v>
      </c>
      <c r="W101" s="37" t="s">
        <v>5</v>
      </c>
      <c r="X101" s="34" t="s">
        <v>5</v>
      </c>
      <c r="Y101" s="34" t="s">
        <v>5</v>
      </c>
    </row>
    <row r="102" spans="1:25" ht="27.6" x14ac:dyDescent="0.3">
      <c r="A102" s="35"/>
      <c r="B102" s="41"/>
      <c r="C102" s="35"/>
      <c r="D102" s="35"/>
      <c r="E102" s="41"/>
      <c r="F102" s="41"/>
      <c r="G102" s="41"/>
      <c r="H102" s="41"/>
      <c r="I102" s="13" t="s">
        <v>53</v>
      </c>
      <c r="J102" s="3">
        <v>0</v>
      </c>
      <c r="K102" s="3">
        <v>0</v>
      </c>
      <c r="L102" s="3">
        <v>0</v>
      </c>
      <c r="M102" s="3">
        <v>0</v>
      </c>
      <c r="N102" s="17">
        <v>0</v>
      </c>
      <c r="O102" s="3">
        <v>0</v>
      </c>
      <c r="P102" s="3">
        <v>0</v>
      </c>
      <c r="Q102" s="35"/>
      <c r="R102" s="35"/>
      <c r="S102" s="35"/>
      <c r="T102" s="35"/>
      <c r="U102" s="35"/>
      <c r="V102" s="35"/>
      <c r="W102" s="38"/>
      <c r="X102" s="35"/>
      <c r="Y102" s="35"/>
    </row>
    <row r="103" spans="1:25" ht="27.6" x14ac:dyDescent="0.3">
      <c r="A103" s="35"/>
      <c r="B103" s="41"/>
      <c r="C103" s="35"/>
      <c r="D103" s="35"/>
      <c r="E103" s="41"/>
      <c r="F103" s="41"/>
      <c r="G103" s="41"/>
      <c r="H103" s="41"/>
      <c r="I103" s="13" t="s">
        <v>34</v>
      </c>
      <c r="J103" s="3">
        <v>0</v>
      </c>
      <c r="K103" s="3">
        <v>0</v>
      </c>
      <c r="L103" s="3">
        <v>0</v>
      </c>
      <c r="M103" s="3">
        <v>0</v>
      </c>
      <c r="N103" s="17">
        <v>0</v>
      </c>
      <c r="O103" s="3">
        <v>0</v>
      </c>
      <c r="P103" s="3">
        <v>0</v>
      </c>
      <c r="Q103" s="35"/>
      <c r="R103" s="35"/>
      <c r="S103" s="35"/>
      <c r="T103" s="35"/>
      <c r="U103" s="35"/>
      <c r="V103" s="35"/>
      <c r="W103" s="38"/>
      <c r="X103" s="35"/>
      <c r="Y103" s="35"/>
    </row>
    <row r="104" spans="1:25" ht="24" customHeight="1" x14ac:dyDescent="0.3">
      <c r="A104" s="36"/>
      <c r="B104" s="42"/>
      <c r="C104" s="36"/>
      <c r="D104" s="36"/>
      <c r="E104" s="42"/>
      <c r="F104" s="42"/>
      <c r="G104" s="42"/>
      <c r="H104" s="42"/>
      <c r="I104" s="13" t="s">
        <v>4</v>
      </c>
      <c r="J104" s="3">
        <v>0</v>
      </c>
      <c r="K104" s="3">
        <v>0</v>
      </c>
      <c r="L104" s="3">
        <v>0</v>
      </c>
      <c r="M104" s="3">
        <v>0</v>
      </c>
      <c r="N104" s="17">
        <v>0</v>
      </c>
      <c r="O104" s="3">
        <v>0</v>
      </c>
      <c r="P104" s="3">
        <v>0</v>
      </c>
      <c r="Q104" s="36"/>
      <c r="R104" s="36"/>
      <c r="S104" s="36"/>
      <c r="T104" s="36"/>
      <c r="U104" s="36"/>
      <c r="V104" s="36"/>
      <c r="W104" s="39"/>
      <c r="X104" s="36"/>
      <c r="Y104" s="36"/>
    </row>
    <row r="105" spans="1:25" x14ac:dyDescent="0.3">
      <c r="A105" s="34" t="s">
        <v>58</v>
      </c>
      <c r="B105" s="40" t="s">
        <v>88</v>
      </c>
      <c r="C105" s="34">
        <v>2020</v>
      </c>
      <c r="D105" s="34">
        <v>2025</v>
      </c>
      <c r="E105" s="40" t="s">
        <v>6</v>
      </c>
      <c r="F105" s="40" t="s">
        <v>5</v>
      </c>
      <c r="G105" s="40" t="s">
        <v>5</v>
      </c>
      <c r="H105" s="40" t="s">
        <v>5</v>
      </c>
      <c r="I105" s="13" t="s">
        <v>3</v>
      </c>
      <c r="J105" s="3">
        <f>J106+J107+J108</f>
        <v>17010105</v>
      </c>
      <c r="K105" s="3">
        <f t="shared" ref="K105:P105" si="24">K106+K107+K108</f>
        <v>4227300</v>
      </c>
      <c r="L105" s="3">
        <f t="shared" si="24"/>
        <v>3843000</v>
      </c>
      <c r="M105" s="3">
        <f t="shared" si="24"/>
        <v>6394500</v>
      </c>
      <c r="N105" s="17">
        <f t="shared" si="24"/>
        <v>2545305</v>
      </c>
      <c r="O105" s="3">
        <f t="shared" si="24"/>
        <v>0</v>
      </c>
      <c r="P105" s="3">
        <f t="shared" si="24"/>
        <v>0</v>
      </c>
      <c r="Q105" s="40" t="s">
        <v>32</v>
      </c>
      <c r="R105" s="34" t="s">
        <v>33</v>
      </c>
      <c r="S105" s="34">
        <v>20</v>
      </c>
      <c r="T105" s="34">
        <v>5</v>
      </c>
      <c r="U105" s="34">
        <v>4</v>
      </c>
      <c r="V105" s="34">
        <v>7</v>
      </c>
      <c r="W105" s="37">
        <v>4</v>
      </c>
      <c r="X105" s="34">
        <v>0</v>
      </c>
      <c r="Y105" s="34">
        <v>0</v>
      </c>
    </row>
    <row r="106" spans="1:25" ht="27.6" x14ac:dyDescent="0.3">
      <c r="A106" s="35"/>
      <c r="B106" s="41"/>
      <c r="C106" s="35"/>
      <c r="D106" s="35"/>
      <c r="E106" s="41"/>
      <c r="F106" s="41"/>
      <c r="G106" s="41"/>
      <c r="H106" s="41"/>
      <c r="I106" s="13" t="s">
        <v>53</v>
      </c>
      <c r="J106" s="3">
        <f t="shared" ref="J106:J107" si="25">SUM(K106:P106)</f>
        <v>4926216.95</v>
      </c>
      <c r="K106" s="3">
        <v>1394120.86</v>
      </c>
      <c r="L106" s="3">
        <v>673335.42</v>
      </c>
      <c r="M106" s="3">
        <v>2057089.72</v>
      </c>
      <c r="N106" s="17">
        <v>801670.95</v>
      </c>
      <c r="O106" s="3">
        <v>0</v>
      </c>
      <c r="P106" s="3">
        <v>0</v>
      </c>
      <c r="Q106" s="41"/>
      <c r="R106" s="35"/>
      <c r="S106" s="35"/>
      <c r="T106" s="35"/>
      <c r="U106" s="35"/>
      <c r="V106" s="35"/>
      <c r="W106" s="38"/>
      <c r="X106" s="35"/>
      <c r="Y106" s="35"/>
    </row>
    <row r="107" spans="1:25" ht="27.6" x14ac:dyDescent="0.3">
      <c r="A107" s="35"/>
      <c r="B107" s="41"/>
      <c r="C107" s="35"/>
      <c r="D107" s="35"/>
      <c r="E107" s="41"/>
      <c r="F107" s="41"/>
      <c r="G107" s="41"/>
      <c r="H107" s="41"/>
      <c r="I107" s="13" t="s">
        <v>34</v>
      </c>
      <c r="J107" s="3">
        <f t="shared" si="25"/>
        <v>11528669.050000001</v>
      </c>
      <c r="K107" s="3">
        <v>2706360.14</v>
      </c>
      <c r="L107" s="3">
        <v>3054374.58</v>
      </c>
      <c r="M107" s="3">
        <v>4145575.28</v>
      </c>
      <c r="N107" s="17">
        <v>1622359.05</v>
      </c>
      <c r="O107" s="3">
        <v>0</v>
      </c>
      <c r="P107" s="3">
        <v>0</v>
      </c>
      <c r="Q107" s="41"/>
      <c r="R107" s="35"/>
      <c r="S107" s="35"/>
      <c r="T107" s="35"/>
      <c r="U107" s="35"/>
      <c r="V107" s="35"/>
      <c r="W107" s="38"/>
      <c r="X107" s="35"/>
      <c r="Y107" s="35"/>
    </row>
    <row r="108" spans="1:25" ht="27.6" x14ac:dyDescent="0.3">
      <c r="A108" s="36"/>
      <c r="B108" s="42"/>
      <c r="C108" s="36"/>
      <c r="D108" s="36"/>
      <c r="E108" s="42"/>
      <c r="F108" s="42"/>
      <c r="G108" s="42"/>
      <c r="H108" s="42"/>
      <c r="I108" s="13" t="s">
        <v>4</v>
      </c>
      <c r="J108" s="3">
        <f>SUM(K108:P108)</f>
        <v>555219</v>
      </c>
      <c r="K108" s="3">
        <v>126819</v>
      </c>
      <c r="L108" s="3">
        <v>115290</v>
      </c>
      <c r="M108" s="3">
        <v>191835</v>
      </c>
      <c r="N108" s="17">
        <v>121275</v>
      </c>
      <c r="O108" s="3">
        <v>0</v>
      </c>
      <c r="P108" s="3">
        <v>0</v>
      </c>
      <c r="Q108" s="42"/>
      <c r="R108" s="36"/>
      <c r="S108" s="36"/>
      <c r="T108" s="36"/>
      <c r="U108" s="36"/>
      <c r="V108" s="36"/>
      <c r="W108" s="39"/>
      <c r="X108" s="36"/>
      <c r="Y108" s="36"/>
    </row>
    <row r="109" spans="1:25" ht="29.25" customHeight="1" x14ac:dyDescent="0.3">
      <c r="A109" s="34" t="s">
        <v>59</v>
      </c>
      <c r="B109" s="40" t="s">
        <v>89</v>
      </c>
      <c r="C109" s="20">
        <v>2020</v>
      </c>
      <c r="D109" s="20">
        <v>2025</v>
      </c>
      <c r="E109" s="40" t="s">
        <v>6</v>
      </c>
      <c r="F109" s="26" t="s">
        <v>5</v>
      </c>
      <c r="G109" s="26" t="s">
        <v>5</v>
      </c>
      <c r="H109" s="26" t="s">
        <v>5</v>
      </c>
      <c r="I109" s="13" t="s">
        <v>3</v>
      </c>
      <c r="J109" s="3">
        <f t="shared" ref="J109:J112" si="26">SUM(K109:P109)</f>
        <v>288989.03999999998</v>
      </c>
      <c r="K109" s="3">
        <f>K110+K111+K112</f>
        <v>0</v>
      </c>
      <c r="L109" s="3">
        <f t="shared" ref="L109:P109" si="27">L110+L111+L112</f>
        <v>0</v>
      </c>
      <c r="M109" s="3">
        <f t="shared" si="27"/>
        <v>0</v>
      </c>
      <c r="N109" s="17">
        <f t="shared" si="27"/>
        <v>288989.03999999998</v>
      </c>
      <c r="O109" s="3">
        <f t="shared" si="27"/>
        <v>0</v>
      </c>
      <c r="P109" s="3">
        <f t="shared" si="27"/>
        <v>0</v>
      </c>
      <c r="Q109" s="40" t="s">
        <v>98</v>
      </c>
      <c r="R109" s="34" t="s">
        <v>29</v>
      </c>
      <c r="S109" s="34">
        <v>0</v>
      </c>
      <c r="T109" s="34">
        <v>0</v>
      </c>
      <c r="U109" s="34">
        <v>0</v>
      </c>
      <c r="V109" s="34">
        <v>0</v>
      </c>
      <c r="W109" s="37">
        <v>0</v>
      </c>
      <c r="X109" s="34">
        <v>0</v>
      </c>
      <c r="Y109" s="34">
        <v>0</v>
      </c>
    </row>
    <row r="110" spans="1:25" ht="27.6" x14ac:dyDescent="0.3">
      <c r="A110" s="35"/>
      <c r="B110" s="41"/>
      <c r="C110" s="20"/>
      <c r="D110" s="20"/>
      <c r="E110" s="41"/>
      <c r="F110" s="26"/>
      <c r="G110" s="26"/>
      <c r="H110" s="26"/>
      <c r="I110" s="13" t="s">
        <v>53</v>
      </c>
      <c r="J110" s="3">
        <f t="shared" si="26"/>
        <v>0</v>
      </c>
      <c r="K110" s="3">
        <v>0</v>
      </c>
      <c r="L110" s="3">
        <v>0</v>
      </c>
      <c r="M110" s="3">
        <v>0</v>
      </c>
      <c r="N110" s="17">
        <f>+N114</f>
        <v>0</v>
      </c>
      <c r="O110" s="3">
        <v>0</v>
      </c>
      <c r="P110" s="3">
        <v>0</v>
      </c>
      <c r="Q110" s="41"/>
      <c r="R110" s="35"/>
      <c r="S110" s="35"/>
      <c r="T110" s="35"/>
      <c r="U110" s="35"/>
      <c r="V110" s="35"/>
      <c r="W110" s="38"/>
      <c r="X110" s="35"/>
      <c r="Y110" s="35"/>
    </row>
    <row r="111" spans="1:25" ht="27.6" x14ac:dyDescent="0.3">
      <c r="A111" s="35"/>
      <c r="B111" s="41"/>
      <c r="C111" s="20"/>
      <c r="D111" s="20"/>
      <c r="E111" s="41"/>
      <c r="F111" s="26"/>
      <c r="G111" s="26"/>
      <c r="H111" s="26"/>
      <c r="I111" s="13" t="s">
        <v>34</v>
      </c>
      <c r="J111" s="3">
        <f t="shared" si="26"/>
        <v>0</v>
      </c>
      <c r="K111" s="3">
        <v>0</v>
      </c>
      <c r="L111" s="3">
        <v>0</v>
      </c>
      <c r="M111" s="3">
        <v>0</v>
      </c>
      <c r="N111" s="17">
        <v>0</v>
      </c>
      <c r="O111" s="3">
        <v>0</v>
      </c>
      <c r="P111" s="3">
        <v>0</v>
      </c>
      <c r="Q111" s="41"/>
      <c r="R111" s="35"/>
      <c r="S111" s="35"/>
      <c r="T111" s="35"/>
      <c r="U111" s="35"/>
      <c r="V111" s="35"/>
      <c r="W111" s="38"/>
      <c r="X111" s="35"/>
      <c r="Y111" s="35"/>
    </row>
    <row r="112" spans="1:25" ht="27.6" x14ac:dyDescent="0.3">
      <c r="A112" s="36"/>
      <c r="B112" s="42"/>
      <c r="C112" s="20"/>
      <c r="D112" s="20"/>
      <c r="E112" s="42"/>
      <c r="F112" s="26"/>
      <c r="G112" s="26"/>
      <c r="H112" s="26"/>
      <c r="I112" s="13" t="s">
        <v>4</v>
      </c>
      <c r="J112" s="3">
        <f t="shared" si="26"/>
        <v>288989.03999999998</v>
      </c>
      <c r="K112" s="3">
        <v>0</v>
      </c>
      <c r="L112" s="3">
        <v>0</v>
      </c>
      <c r="M112" s="3">
        <v>0</v>
      </c>
      <c r="N112" s="17">
        <v>288989.03999999998</v>
      </c>
      <c r="O112" s="3">
        <v>0</v>
      </c>
      <c r="P112" s="3">
        <v>0</v>
      </c>
      <c r="Q112" s="42"/>
      <c r="R112" s="36"/>
      <c r="S112" s="36"/>
      <c r="T112" s="36"/>
      <c r="U112" s="36"/>
      <c r="V112" s="36"/>
      <c r="W112" s="39"/>
      <c r="X112" s="36"/>
      <c r="Y112" s="36"/>
    </row>
    <row r="113" spans="1:25" x14ac:dyDescent="0.3">
      <c r="A113" s="34" t="s">
        <v>215</v>
      </c>
      <c r="B113" s="40" t="s">
        <v>216</v>
      </c>
      <c r="C113" s="34">
        <v>2020</v>
      </c>
      <c r="D113" s="34">
        <v>2025</v>
      </c>
      <c r="E113" s="40" t="s">
        <v>6</v>
      </c>
      <c r="F113" s="40" t="s">
        <v>5</v>
      </c>
      <c r="G113" s="40" t="s">
        <v>5</v>
      </c>
      <c r="H113" s="40" t="s">
        <v>5</v>
      </c>
      <c r="I113" s="13" t="s">
        <v>3</v>
      </c>
      <c r="J113" s="3">
        <f>SUM(K113:O113)</f>
        <v>126000</v>
      </c>
      <c r="K113" s="3">
        <f>K114+K115+K116</f>
        <v>0</v>
      </c>
      <c r="L113" s="3">
        <f t="shared" ref="L113:P113" si="28">L114+L115+L116</f>
        <v>0</v>
      </c>
      <c r="M113" s="3">
        <f t="shared" si="28"/>
        <v>126000</v>
      </c>
      <c r="N113" s="17">
        <f t="shared" si="28"/>
        <v>0</v>
      </c>
      <c r="O113" s="3">
        <f t="shared" si="28"/>
        <v>0</v>
      </c>
      <c r="P113" s="3">
        <f t="shared" si="28"/>
        <v>0</v>
      </c>
      <c r="Q113" s="40" t="s">
        <v>217</v>
      </c>
      <c r="R113" s="34" t="s">
        <v>33</v>
      </c>
      <c r="S113" s="34">
        <v>1</v>
      </c>
      <c r="T113" s="34">
        <v>0</v>
      </c>
      <c r="U113" s="34">
        <v>0</v>
      </c>
      <c r="V113" s="34">
        <v>1</v>
      </c>
      <c r="W113" s="37" t="s">
        <v>5</v>
      </c>
      <c r="X113" s="34" t="s">
        <v>5</v>
      </c>
      <c r="Y113" s="34" t="s">
        <v>5</v>
      </c>
    </row>
    <row r="114" spans="1:25" ht="27.6" x14ac:dyDescent="0.3">
      <c r="A114" s="35"/>
      <c r="B114" s="41"/>
      <c r="C114" s="35"/>
      <c r="D114" s="35"/>
      <c r="E114" s="41"/>
      <c r="F114" s="41"/>
      <c r="G114" s="41"/>
      <c r="H114" s="41"/>
      <c r="I114" s="13" t="s">
        <v>53</v>
      </c>
      <c r="J114" s="3">
        <f t="shared" ref="J114:J115" si="29">SUM(K114:O114)</f>
        <v>0</v>
      </c>
      <c r="K114" s="3">
        <v>0</v>
      </c>
      <c r="L114" s="3">
        <v>0</v>
      </c>
      <c r="M114" s="3">
        <v>0</v>
      </c>
      <c r="N114" s="17">
        <v>0</v>
      </c>
      <c r="O114" s="3">
        <v>0</v>
      </c>
      <c r="P114" s="3">
        <v>0</v>
      </c>
      <c r="Q114" s="41"/>
      <c r="R114" s="35"/>
      <c r="S114" s="35"/>
      <c r="T114" s="35"/>
      <c r="U114" s="35"/>
      <c r="V114" s="35"/>
      <c r="W114" s="38"/>
      <c r="X114" s="35"/>
      <c r="Y114" s="35"/>
    </row>
    <row r="115" spans="1:25" ht="27.6" x14ac:dyDescent="0.3">
      <c r="A115" s="35"/>
      <c r="B115" s="41"/>
      <c r="C115" s="35"/>
      <c r="D115" s="35"/>
      <c r="E115" s="41"/>
      <c r="F115" s="41"/>
      <c r="G115" s="41"/>
      <c r="H115" s="41"/>
      <c r="I115" s="13" t="s">
        <v>34</v>
      </c>
      <c r="J115" s="3">
        <f t="shared" si="29"/>
        <v>122220</v>
      </c>
      <c r="K115" s="3">
        <v>0</v>
      </c>
      <c r="L115" s="3">
        <v>0</v>
      </c>
      <c r="M115" s="3">
        <v>122220</v>
      </c>
      <c r="N115" s="17">
        <v>0</v>
      </c>
      <c r="O115" s="3">
        <v>0</v>
      </c>
      <c r="P115" s="3">
        <v>0</v>
      </c>
      <c r="Q115" s="41"/>
      <c r="R115" s="35"/>
      <c r="S115" s="35"/>
      <c r="T115" s="35"/>
      <c r="U115" s="35"/>
      <c r="V115" s="35"/>
      <c r="W115" s="38"/>
      <c r="X115" s="35"/>
      <c r="Y115" s="35"/>
    </row>
    <row r="116" spans="1:25" ht="27.6" x14ac:dyDescent="0.3">
      <c r="A116" s="36"/>
      <c r="B116" s="42"/>
      <c r="C116" s="36"/>
      <c r="D116" s="36"/>
      <c r="E116" s="42"/>
      <c r="F116" s="42"/>
      <c r="G116" s="42"/>
      <c r="H116" s="42"/>
      <c r="I116" s="13" t="s">
        <v>4</v>
      </c>
      <c r="J116" s="3">
        <f>SUM(K116:O116)</f>
        <v>3780</v>
      </c>
      <c r="K116" s="3">
        <v>0</v>
      </c>
      <c r="L116" s="3">
        <v>0</v>
      </c>
      <c r="M116" s="3">
        <v>3780</v>
      </c>
      <c r="N116" s="17">
        <v>0</v>
      </c>
      <c r="O116" s="3">
        <v>0</v>
      </c>
      <c r="P116" s="3">
        <v>0</v>
      </c>
      <c r="Q116" s="42"/>
      <c r="R116" s="36"/>
      <c r="S116" s="36"/>
      <c r="T116" s="36"/>
      <c r="U116" s="36"/>
      <c r="V116" s="36"/>
      <c r="W116" s="39"/>
      <c r="X116" s="36"/>
      <c r="Y116" s="36"/>
    </row>
    <row r="117" spans="1:25" x14ac:dyDescent="0.3">
      <c r="A117" s="55" t="s">
        <v>60</v>
      </c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7"/>
    </row>
    <row r="118" spans="1:25" x14ac:dyDescent="0.3">
      <c r="A118" s="34">
        <v>3</v>
      </c>
      <c r="B118" s="40" t="s">
        <v>97</v>
      </c>
      <c r="C118" s="34">
        <v>2020</v>
      </c>
      <c r="D118" s="34">
        <v>2025</v>
      </c>
      <c r="E118" s="40" t="s">
        <v>6</v>
      </c>
      <c r="F118" s="40" t="s">
        <v>5</v>
      </c>
      <c r="G118" s="40" t="s">
        <v>5</v>
      </c>
      <c r="H118" s="40" t="s">
        <v>5</v>
      </c>
      <c r="I118" s="30" t="s">
        <v>3</v>
      </c>
      <c r="J118" s="3">
        <f>SUM(K118:P118)</f>
        <v>12873418</v>
      </c>
      <c r="K118" s="3">
        <f>K119+K120+K121</f>
        <v>4274190</v>
      </c>
      <c r="L118" s="3">
        <f t="shared" ref="L118:P118" si="30">L119+L120+L121</f>
        <v>3174132.63</v>
      </c>
      <c r="M118" s="3">
        <f t="shared" si="30"/>
        <v>5425095.3700000001</v>
      </c>
      <c r="N118" s="17">
        <f t="shared" si="30"/>
        <v>0</v>
      </c>
      <c r="O118" s="3">
        <f t="shared" si="30"/>
        <v>0</v>
      </c>
      <c r="P118" s="3">
        <f t="shared" si="30"/>
        <v>0</v>
      </c>
      <c r="Q118" s="40" t="s">
        <v>5</v>
      </c>
      <c r="R118" s="40" t="s">
        <v>5</v>
      </c>
      <c r="S118" s="34" t="s">
        <v>5</v>
      </c>
      <c r="T118" s="34" t="s">
        <v>5</v>
      </c>
      <c r="U118" s="34" t="s">
        <v>5</v>
      </c>
      <c r="V118" s="34" t="s">
        <v>5</v>
      </c>
      <c r="W118" s="37" t="s">
        <v>5</v>
      </c>
      <c r="X118" s="34" t="s">
        <v>5</v>
      </c>
      <c r="Y118" s="34" t="s">
        <v>5</v>
      </c>
    </row>
    <row r="119" spans="1:25" ht="27.6" x14ac:dyDescent="0.3">
      <c r="A119" s="35"/>
      <c r="B119" s="41"/>
      <c r="C119" s="35"/>
      <c r="D119" s="35"/>
      <c r="E119" s="41"/>
      <c r="F119" s="41"/>
      <c r="G119" s="41"/>
      <c r="H119" s="41"/>
      <c r="I119" s="13" t="s">
        <v>53</v>
      </c>
      <c r="J119" s="3">
        <f t="shared" ref="J119:J120" si="31">SUM(K119:P119)</f>
        <v>0</v>
      </c>
      <c r="K119" s="3">
        <f>K123+K127+K131</f>
        <v>0</v>
      </c>
      <c r="L119" s="3">
        <f t="shared" ref="L119:P119" si="32">L123+L127+L131</f>
        <v>0</v>
      </c>
      <c r="M119" s="3">
        <f t="shared" si="32"/>
        <v>0</v>
      </c>
      <c r="N119" s="17">
        <f t="shared" si="32"/>
        <v>0</v>
      </c>
      <c r="O119" s="3">
        <f t="shared" si="32"/>
        <v>0</v>
      </c>
      <c r="P119" s="3">
        <f t="shared" si="32"/>
        <v>0</v>
      </c>
      <c r="Q119" s="41"/>
      <c r="R119" s="41"/>
      <c r="S119" s="35"/>
      <c r="T119" s="35"/>
      <c r="U119" s="35"/>
      <c r="V119" s="35"/>
      <c r="W119" s="38"/>
      <c r="X119" s="35"/>
      <c r="Y119" s="35"/>
    </row>
    <row r="120" spans="1:25" ht="27.6" x14ac:dyDescent="0.3">
      <c r="A120" s="35"/>
      <c r="B120" s="41"/>
      <c r="C120" s="35"/>
      <c r="D120" s="35"/>
      <c r="E120" s="41"/>
      <c r="F120" s="41"/>
      <c r="G120" s="41"/>
      <c r="H120" s="41"/>
      <c r="I120" s="13" t="s">
        <v>34</v>
      </c>
      <c r="J120" s="3">
        <f t="shared" si="31"/>
        <v>0</v>
      </c>
      <c r="K120" s="3">
        <f>K124+K128+K132</f>
        <v>0</v>
      </c>
      <c r="L120" s="3">
        <v>0</v>
      </c>
      <c r="M120" s="3">
        <v>0</v>
      </c>
      <c r="N120" s="17">
        <v>0</v>
      </c>
      <c r="O120" s="3">
        <v>0</v>
      </c>
      <c r="P120" s="3">
        <v>0</v>
      </c>
      <c r="Q120" s="41"/>
      <c r="R120" s="41"/>
      <c r="S120" s="35"/>
      <c r="T120" s="35"/>
      <c r="U120" s="35"/>
      <c r="V120" s="35"/>
      <c r="W120" s="38"/>
      <c r="X120" s="35"/>
      <c r="Y120" s="35"/>
    </row>
    <row r="121" spans="1:25" ht="27.6" x14ac:dyDescent="0.3">
      <c r="A121" s="36"/>
      <c r="B121" s="42"/>
      <c r="C121" s="36"/>
      <c r="D121" s="36"/>
      <c r="E121" s="42"/>
      <c r="F121" s="42"/>
      <c r="G121" s="42"/>
      <c r="H121" s="42"/>
      <c r="I121" s="13" t="s">
        <v>4</v>
      </c>
      <c r="J121" s="3">
        <f>SUM(K121:P121)</f>
        <v>12873418</v>
      </c>
      <c r="K121" s="3">
        <f>K125+K129+K133</f>
        <v>4274190</v>
      </c>
      <c r="L121" s="3">
        <f t="shared" ref="L121:P121" si="33">L125+L129+L133</f>
        <v>3174132.63</v>
      </c>
      <c r="M121" s="3">
        <f t="shared" si="33"/>
        <v>5425095.3700000001</v>
      </c>
      <c r="N121" s="17">
        <f t="shared" si="33"/>
        <v>0</v>
      </c>
      <c r="O121" s="3">
        <f t="shared" si="33"/>
        <v>0</v>
      </c>
      <c r="P121" s="3">
        <f t="shared" si="33"/>
        <v>0</v>
      </c>
      <c r="Q121" s="42"/>
      <c r="R121" s="42"/>
      <c r="S121" s="36"/>
      <c r="T121" s="36"/>
      <c r="U121" s="36"/>
      <c r="V121" s="36"/>
      <c r="W121" s="39"/>
      <c r="X121" s="36"/>
      <c r="Y121" s="36"/>
    </row>
    <row r="122" spans="1:25" x14ac:dyDescent="0.3">
      <c r="A122" s="34" t="s">
        <v>61</v>
      </c>
      <c r="B122" s="40" t="s">
        <v>90</v>
      </c>
      <c r="C122" s="34">
        <v>2020</v>
      </c>
      <c r="D122" s="34">
        <v>2025</v>
      </c>
      <c r="E122" s="40" t="s">
        <v>6</v>
      </c>
      <c r="F122" s="40" t="s">
        <v>5</v>
      </c>
      <c r="G122" s="40" t="s">
        <v>5</v>
      </c>
      <c r="H122" s="40" t="s">
        <v>5</v>
      </c>
      <c r="I122" s="30" t="s">
        <v>3</v>
      </c>
      <c r="J122" s="3">
        <f>SUM(K122:P122)</f>
        <v>1680417.29</v>
      </c>
      <c r="K122" s="3">
        <f>K123+K124+K125</f>
        <v>12000</v>
      </c>
      <c r="L122" s="3">
        <f t="shared" ref="L122:P122" si="34">L123+L124+L125</f>
        <v>611784.63</v>
      </c>
      <c r="M122" s="3">
        <f t="shared" si="34"/>
        <v>1056632.6599999999</v>
      </c>
      <c r="N122" s="17">
        <f t="shared" si="34"/>
        <v>0</v>
      </c>
      <c r="O122" s="3">
        <f t="shared" si="34"/>
        <v>0</v>
      </c>
      <c r="P122" s="3">
        <f t="shared" si="34"/>
        <v>0</v>
      </c>
      <c r="Q122" s="40" t="s">
        <v>5</v>
      </c>
      <c r="R122" s="40" t="s">
        <v>5</v>
      </c>
      <c r="S122" s="34" t="s">
        <v>5</v>
      </c>
      <c r="T122" s="34" t="s">
        <v>5</v>
      </c>
      <c r="U122" s="34" t="s">
        <v>5</v>
      </c>
      <c r="V122" s="34" t="s">
        <v>5</v>
      </c>
      <c r="W122" s="37" t="s">
        <v>5</v>
      </c>
      <c r="X122" s="34" t="s">
        <v>5</v>
      </c>
      <c r="Y122" s="34" t="s">
        <v>5</v>
      </c>
    </row>
    <row r="123" spans="1:25" ht="27.6" x14ac:dyDescent="0.3">
      <c r="A123" s="35"/>
      <c r="B123" s="41"/>
      <c r="C123" s="35"/>
      <c r="D123" s="35"/>
      <c r="E123" s="41"/>
      <c r="F123" s="41"/>
      <c r="G123" s="41"/>
      <c r="H123" s="41"/>
      <c r="I123" s="13" t="s">
        <v>53</v>
      </c>
      <c r="J123" s="3">
        <f t="shared" ref="J123:J125" si="35">SUM(K123:P123)</f>
        <v>0</v>
      </c>
      <c r="K123" s="3">
        <v>0</v>
      </c>
      <c r="L123" s="3">
        <v>0</v>
      </c>
      <c r="M123" s="3">
        <v>0</v>
      </c>
      <c r="N123" s="17">
        <v>0</v>
      </c>
      <c r="O123" s="3">
        <v>0</v>
      </c>
      <c r="P123" s="3">
        <v>0</v>
      </c>
      <c r="Q123" s="41"/>
      <c r="R123" s="41"/>
      <c r="S123" s="35"/>
      <c r="T123" s="35"/>
      <c r="U123" s="35"/>
      <c r="V123" s="35"/>
      <c r="W123" s="38"/>
      <c r="X123" s="35"/>
      <c r="Y123" s="35"/>
    </row>
    <row r="124" spans="1:25" ht="27.6" x14ac:dyDescent="0.3">
      <c r="A124" s="35"/>
      <c r="B124" s="41"/>
      <c r="C124" s="35"/>
      <c r="D124" s="35"/>
      <c r="E124" s="41"/>
      <c r="F124" s="41"/>
      <c r="G124" s="41"/>
      <c r="H124" s="41"/>
      <c r="I124" s="13" t="s">
        <v>34</v>
      </c>
      <c r="J124" s="3">
        <f t="shared" si="35"/>
        <v>0</v>
      </c>
      <c r="K124" s="3">
        <v>0</v>
      </c>
      <c r="L124" s="3">
        <v>0</v>
      </c>
      <c r="M124" s="3">
        <v>0</v>
      </c>
      <c r="N124" s="17">
        <v>0</v>
      </c>
      <c r="O124" s="3">
        <v>0</v>
      </c>
      <c r="P124" s="3">
        <v>0</v>
      </c>
      <c r="Q124" s="41"/>
      <c r="R124" s="41"/>
      <c r="S124" s="35"/>
      <c r="T124" s="35"/>
      <c r="U124" s="35"/>
      <c r="V124" s="35"/>
      <c r="W124" s="38"/>
      <c r="X124" s="35"/>
      <c r="Y124" s="35"/>
    </row>
    <row r="125" spans="1:25" ht="27.6" x14ac:dyDescent="0.3">
      <c r="A125" s="36"/>
      <c r="B125" s="42"/>
      <c r="C125" s="36"/>
      <c r="D125" s="36"/>
      <c r="E125" s="42"/>
      <c r="F125" s="42"/>
      <c r="G125" s="42"/>
      <c r="H125" s="42"/>
      <c r="I125" s="13" t="s">
        <v>4</v>
      </c>
      <c r="J125" s="3">
        <f t="shared" si="35"/>
        <v>1680417.29</v>
      </c>
      <c r="K125" s="3">
        <v>12000</v>
      </c>
      <c r="L125" s="3">
        <v>611784.63</v>
      </c>
      <c r="M125" s="3">
        <v>1056632.6599999999</v>
      </c>
      <c r="N125" s="17">
        <v>0</v>
      </c>
      <c r="O125" s="3">
        <v>0</v>
      </c>
      <c r="P125" s="3">
        <v>0</v>
      </c>
      <c r="Q125" s="42"/>
      <c r="R125" s="42"/>
      <c r="S125" s="36"/>
      <c r="T125" s="36"/>
      <c r="U125" s="36"/>
      <c r="V125" s="36"/>
      <c r="W125" s="39"/>
      <c r="X125" s="36"/>
      <c r="Y125" s="36"/>
    </row>
    <row r="126" spans="1:25" x14ac:dyDescent="0.3">
      <c r="A126" s="34" t="s">
        <v>62</v>
      </c>
      <c r="B126" s="40" t="s">
        <v>91</v>
      </c>
      <c r="C126" s="34">
        <v>2020</v>
      </c>
      <c r="D126" s="34">
        <v>2025</v>
      </c>
      <c r="E126" s="40" t="s">
        <v>6</v>
      </c>
      <c r="F126" s="40" t="s">
        <v>5</v>
      </c>
      <c r="G126" s="40" t="s">
        <v>5</v>
      </c>
      <c r="H126" s="40" t="s">
        <v>5</v>
      </c>
      <c r="I126" s="30" t="s">
        <v>3</v>
      </c>
      <c r="J126" s="3">
        <v>0</v>
      </c>
      <c r="K126" s="3">
        <f>K127+K128+K129</f>
        <v>4262190</v>
      </c>
      <c r="L126" s="3">
        <f t="shared" ref="L126:P126" si="36">L127+L128+L129</f>
        <v>553536</v>
      </c>
      <c r="M126" s="3">
        <f t="shared" si="36"/>
        <v>4368462.71</v>
      </c>
      <c r="N126" s="17">
        <f t="shared" si="36"/>
        <v>0</v>
      </c>
      <c r="O126" s="3">
        <f t="shared" si="36"/>
        <v>0</v>
      </c>
      <c r="P126" s="3">
        <f t="shared" si="36"/>
        <v>0</v>
      </c>
      <c r="Q126" s="40" t="s">
        <v>5</v>
      </c>
      <c r="R126" s="40" t="s">
        <v>5</v>
      </c>
      <c r="S126" s="34" t="s">
        <v>5</v>
      </c>
      <c r="T126" s="34" t="s">
        <v>5</v>
      </c>
      <c r="U126" s="34" t="s">
        <v>5</v>
      </c>
      <c r="V126" s="34" t="s">
        <v>5</v>
      </c>
      <c r="W126" s="37" t="s">
        <v>5</v>
      </c>
      <c r="X126" s="34" t="s">
        <v>5</v>
      </c>
      <c r="Y126" s="34" t="s">
        <v>5</v>
      </c>
    </row>
    <row r="127" spans="1:25" ht="27.6" x14ac:dyDescent="0.3">
      <c r="A127" s="35"/>
      <c r="B127" s="41"/>
      <c r="C127" s="35"/>
      <c r="D127" s="35"/>
      <c r="E127" s="41"/>
      <c r="F127" s="41"/>
      <c r="G127" s="41"/>
      <c r="H127" s="41"/>
      <c r="I127" s="13" t="s">
        <v>53</v>
      </c>
      <c r="J127" s="3">
        <v>0</v>
      </c>
      <c r="K127" s="3">
        <v>0</v>
      </c>
      <c r="L127" s="3">
        <v>0</v>
      </c>
      <c r="M127" s="3">
        <v>0</v>
      </c>
      <c r="N127" s="17">
        <v>0</v>
      </c>
      <c r="O127" s="3">
        <v>0</v>
      </c>
      <c r="P127" s="3">
        <v>0</v>
      </c>
      <c r="Q127" s="41"/>
      <c r="R127" s="41"/>
      <c r="S127" s="35"/>
      <c r="T127" s="35"/>
      <c r="U127" s="35"/>
      <c r="V127" s="35"/>
      <c r="W127" s="38"/>
      <c r="X127" s="35"/>
      <c r="Y127" s="35"/>
    </row>
    <row r="128" spans="1:25" ht="27.6" x14ac:dyDescent="0.3">
      <c r="A128" s="35"/>
      <c r="B128" s="41"/>
      <c r="C128" s="35"/>
      <c r="D128" s="35"/>
      <c r="E128" s="41"/>
      <c r="F128" s="41"/>
      <c r="G128" s="41"/>
      <c r="H128" s="41"/>
      <c r="I128" s="13" t="s">
        <v>34</v>
      </c>
      <c r="J128" s="3">
        <v>0</v>
      </c>
      <c r="K128" s="3">
        <v>0</v>
      </c>
      <c r="L128" s="3">
        <v>0</v>
      </c>
      <c r="M128" s="3">
        <v>0</v>
      </c>
      <c r="N128" s="17">
        <v>0</v>
      </c>
      <c r="O128" s="3">
        <v>0</v>
      </c>
      <c r="P128" s="3">
        <v>0</v>
      </c>
      <c r="Q128" s="41"/>
      <c r="R128" s="41"/>
      <c r="S128" s="35"/>
      <c r="T128" s="35"/>
      <c r="U128" s="35"/>
      <c r="V128" s="35"/>
      <c r="W128" s="38"/>
      <c r="X128" s="35"/>
      <c r="Y128" s="35"/>
    </row>
    <row r="129" spans="1:25" ht="27.6" x14ac:dyDescent="0.3">
      <c r="A129" s="36"/>
      <c r="B129" s="42"/>
      <c r="C129" s="36"/>
      <c r="D129" s="36"/>
      <c r="E129" s="42"/>
      <c r="F129" s="42"/>
      <c r="G129" s="42"/>
      <c r="H129" s="42"/>
      <c r="I129" s="13" t="s">
        <v>4</v>
      </c>
      <c r="J129" s="3">
        <v>0</v>
      </c>
      <c r="K129" s="3">
        <v>4262190</v>
      </c>
      <c r="L129" s="3">
        <v>553536</v>
      </c>
      <c r="M129" s="3">
        <v>4368462.71</v>
      </c>
      <c r="N129" s="17">
        <v>0</v>
      </c>
      <c r="O129" s="3">
        <v>0</v>
      </c>
      <c r="P129" s="3">
        <v>0</v>
      </c>
      <c r="Q129" s="42"/>
      <c r="R129" s="42"/>
      <c r="S129" s="36"/>
      <c r="T129" s="36"/>
      <c r="U129" s="36"/>
      <c r="V129" s="36"/>
      <c r="W129" s="39"/>
      <c r="X129" s="36"/>
      <c r="Y129" s="36"/>
    </row>
    <row r="130" spans="1:25" x14ac:dyDescent="0.3">
      <c r="A130" s="34" t="s">
        <v>63</v>
      </c>
      <c r="B130" s="40" t="s">
        <v>92</v>
      </c>
      <c r="C130" s="34">
        <v>2020</v>
      </c>
      <c r="D130" s="34">
        <v>2025</v>
      </c>
      <c r="E130" s="40" t="s">
        <v>6</v>
      </c>
      <c r="F130" s="40" t="s">
        <v>5</v>
      </c>
      <c r="G130" s="40" t="s">
        <v>5</v>
      </c>
      <c r="H130" s="40" t="s">
        <v>5</v>
      </c>
      <c r="I130" s="30" t="s">
        <v>3</v>
      </c>
      <c r="J130" s="3">
        <v>0</v>
      </c>
      <c r="K130" s="3">
        <f>K131+K132+K133</f>
        <v>0</v>
      </c>
      <c r="L130" s="3">
        <f t="shared" ref="L130:P130" si="37">L131+L132+L133</f>
        <v>2008812</v>
      </c>
      <c r="M130" s="3">
        <f t="shared" si="37"/>
        <v>0</v>
      </c>
      <c r="N130" s="17">
        <f t="shared" si="37"/>
        <v>0</v>
      </c>
      <c r="O130" s="3">
        <f t="shared" si="37"/>
        <v>0</v>
      </c>
      <c r="P130" s="3">
        <f t="shared" si="37"/>
        <v>0</v>
      </c>
      <c r="Q130" s="40" t="s">
        <v>5</v>
      </c>
      <c r="R130" s="40" t="s">
        <v>5</v>
      </c>
      <c r="S130" s="34" t="s">
        <v>5</v>
      </c>
      <c r="T130" s="34" t="s">
        <v>5</v>
      </c>
      <c r="U130" s="34" t="s">
        <v>5</v>
      </c>
      <c r="V130" s="34" t="s">
        <v>5</v>
      </c>
      <c r="W130" s="37" t="s">
        <v>5</v>
      </c>
      <c r="X130" s="34" t="s">
        <v>5</v>
      </c>
      <c r="Y130" s="34" t="s">
        <v>5</v>
      </c>
    </row>
    <row r="131" spans="1:25" ht="27.6" x14ac:dyDescent="0.3">
      <c r="A131" s="35"/>
      <c r="B131" s="41"/>
      <c r="C131" s="35"/>
      <c r="D131" s="35"/>
      <c r="E131" s="41"/>
      <c r="F131" s="41"/>
      <c r="G131" s="41"/>
      <c r="H131" s="41"/>
      <c r="I131" s="13" t="s">
        <v>53</v>
      </c>
      <c r="J131" s="3">
        <v>0</v>
      </c>
      <c r="K131" s="3">
        <v>0</v>
      </c>
      <c r="L131" s="3">
        <v>0</v>
      </c>
      <c r="M131" s="3">
        <v>0</v>
      </c>
      <c r="N131" s="17">
        <v>0</v>
      </c>
      <c r="O131" s="3">
        <v>0</v>
      </c>
      <c r="P131" s="3">
        <v>0</v>
      </c>
      <c r="Q131" s="41"/>
      <c r="R131" s="41"/>
      <c r="S131" s="35"/>
      <c r="T131" s="35"/>
      <c r="U131" s="35"/>
      <c r="V131" s="35"/>
      <c r="W131" s="38"/>
      <c r="X131" s="35"/>
      <c r="Y131" s="35"/>
    </row>
    <row r="132" spans="1:25" ht="27.6" x14ac:dyDescent="0.3">
      <c r="A132" s="35"/>
      <c r="B132" s="41"/>
      <c r="C132" s="35"/>
      <c r="D132" s="35"/>
      <c r="E132" s="41"/>
      <c r="F132" s="41"/>
      <c r="G132" s="41"/>
      <c r="H132" s="41"/>
      <c r="I132" s="13" t="s">
        <v>34</v>
      </c>
      <c r="J132" s="3">
        <v>0</v>
      </c>
      <c r="K132" s="3">
        <v>0</v>
      </c>
      <c r="L132" s="3">
        <v>0</v>
      </c>
      <c r="M132" s="3">
        <v>0</v>
      </c>
      <c r="N132" s="17">
        <v>0</v>
      </c>
      <c r="O132" s="3">
        <v>0</v>
      </c>
      <c r="P132" s="3">
        <v>0</v>
      </c>
      <c r="Q132" s="41"/>
      <c r="R132" s="41"/>
      <c r="S132" s="35"/>
      <c r="T132" s="35"/>
      <c r="U132" s="35"/>
      <c r="V132" s="35"/>
      <c r="W132" s="38"/>
      <c r="X132" s="35"/>
      <c r="Y132" s="35"/>
    </row>
    <row r="133" spans="1:25" ht="27.6" x14ac:dyDescent="0.3">
      <c r="A133" s="36"/>
      <c r="B133" s="42"/>
      <c r="C133" s="36"/>
      <c r="D133" s="36"/>
      <c r="E133" s="42"/>
      <c r="F133" s="42"/>
      <c r="G133" s="42"/>
      <c r="H133" s="42"/>
      <c r="I133" s="13" t="s">
        <v>4</v>
      </c>
      <c r="J133" s="3">
        <v>0</v>
      </c>
      <c r="K133" s="3">
        <v>0</v>
      </c>
      <c r="L133" s="3">
        <v>2008812</v>
      </c>
      <c r="M133" s="3">
        <v>0</v>
      </c>
      <c r="N133" s="17">
        <v>0</v>
      </c>
      <c r="O133" s="3">
        <v>0</v>
      </c>
      <c r="P133" s="3">
        <v>0</v>
      </c>
      <c r="Q133" s="42"/>
      <c r="R133" s="42"/>
      <c r="S133" s="36"/>
      <c r="T133" s="36"/>
      <c r="U133" s="36"/>
      <c r="V133" s="36"/>
      <c r="W133" s="39"/>
      <c r="X133" s="36"/>
      <c r="Y133" s="36"/>
    </row>
    <row r="134" spans="1:25" x14ac:dyDescent="0.3">
      <c r="A134" s="88" t="s">
        <v>64</v>
      </c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</row>
    <row r="135" spans="1:25" x14ac:dyDescent="0.3">
      <c r="A135" s="34">
        <v>4</v>
      </c>
      <c r="B135" s="40" t="s">
        <v>93</v>
      </c>
      <c r="C135" s="34">
        <v>2020</v>
      </c>
      <c r="D135" s="34">
        <v>2025</v>
      </c>
      <c r="E135" s="40" t="s">
        <v>5</v>
      </c>
      <c r="F135" s="40" t="s">
        <v>5</v>
      </c>
      <c r="G135" s="40" t="s">
        <v>5</v>
      </c>
      <c r="H135" s="40" t="s">
        <v>5</v>
      </c>
      <c r="I135" s="32" t="s">
        <v>3</v>
      </c>
      <c r="J135" s="3">
        <f>SUM(K135:P135)</f>
        <v>162567960.61000001</v>
      </c>
      <c r="K135" s="3">
        <f>K136+K137+K138</f>
        <v>1609639.8900000001</v>
      </c>
      <c r="L135" s="3">
        <f t="shared" ref="L135:P135" si="38">L136+L137+L138</f>
        <v>7549493.1900000004</v>
      </c>
      <c r="M135" s="3">
        <f t="shared" si="38"/>
        <v>10351278.18</v>
      </c>
      <c r="N135" s="17">
        <f t="shared" si="38"/>
        <v>17541999.350000001</v>
      </c>
      <c r="O135" s="17">
        <f t="shared" si="38"/>
        <v>60000000</v>
      </c>
      <c r="P135" s="17">
        <f t="shared" si="38"/>
        <v>65515550</v>
      </c>
      <c r="Q135" s="40" t="s">
        <v>99</v>
      </c>
      <c r="R135" s="40" t="s">
        <v>19</v>
      </c>
      <c r="S135" s="34">
        <v>19.600000000000001</v>
      </c>
      <c r="T135" s="34">
        <v>9.5</v>
      </c>
      <c r="U135" s="34">
        <v>10.1</v>
      </c>
      <c r="V135" s="34">
        <v>0</v>
      </c>
      <c r="W135" s="37">
        <v>0</v>
      </c>
      <c r="X135" s="34">
        <v>0</v>
      </c>
      <c r="Y135" s="34">
        <v>0</v>
      </c>
    </row>
    <row r="136" spans="1:25" ht="27.6" x14ac:dyDescent="0.3">
      <c r="A136" s="35"/>
      <c r="B136" s="41"/>
      <c r="C136" s="35"/>
      <c r="D136" s="35"/>
      <c r="E136" s="41"/>
      <c r="F136" s="41"/>
      <c r="G136" s="41"/>
      <c r="H136" s="41"/>
      <c r="I136" s="13" t="s">
        <v>53</v>
      </c>
      <c r="J136" s="3">
        <f t="shared" ref="J136:J138" si="39">SUM(K136:P136)</f>
        <v>0</v>
      </c>
      <c r="K136" s="3">
        <f>K140+K152+K164+K168+K180+K192+K204+K208+K212+K220+K248+K252+K268+K256</f>
        <v>0</v>
      </c>
      <c r="L136" s="3">
        <f t="shared" ref="L136:P136" si="40">L140+L152+L164+L168+L180+L192+L204+L208+L212+L220+L248+L252+L268+L256</f>
        <v>0</v>
      </c>
      <c r="M136" s="3">
        <f t="shared" si="40"/>
        <v>0</v>
      </c>
      <c r="N136" s="17">
        <f t="shared" si="40"/>
        <v>0</v>
      </c>
      <c r="O136" s="17">
        <f t="shared" si="40"/>
        <v>0</v>
      </c>
      <c r="P136" s="17">
        <f t="shared" si="40"/>
        <v>0</v>
      </c>
      <c r="Q136" s="41"/>
      <c r="R136" s="41"/>
      <c r="S136" s="35"/>
      <c r="T136" s="35"/>
      <c r="U136" s="35"/>
      <c r="V136" s="35"/>
      <c r="W136" s="38"/>
      <c r="X136" s="35"/>
      <c r="Y136" s="35"/>
    </row>
    <row r="137" spans="1:25" ht="27.6" x14ac:dyDescent="0.3">
      <c r="A137" s="35"/>
      <c r="B137" s="41"/>
      <c r="C137" s="35"/>
      <c r="D137" s="35"/>
      <c r="E137" s="41"/>
      <c r="F137" s="41"/>
      <c r="G137" s="41"/>
      <c r="H137" s="41"/>
      <c r="I137" s="13" t="s">
        <v>34</v>
      </c>
      <c r="J137" s="3">
        <f t="shared" si="39"/>
        <v>25423917.490000002</v>
      </c>
      <c r="K137" s="3">
        <f>K141+K153+K165+K169+K181+K193+K205+K209+K213+K221+K249+K253+K257+K261+K265+K269</f>
        <v>0</v>
      </c>
      <c r="L137" s="3">
        <f>L141+L153+L165+L169+L181+L193+L205+L209+L213+L221+L249+L253+L257+L261+L265+L269</f>
        <v>5171178.2200000007</v>
      </c>
      <c r="M137" s="3">
        <f>M141+M153+M165+M169+M181+M193+M205+M209+M213+M221+M249+M253+M257+M261+M265+M269</f>
        <v>9231469.6199999992</v>
      </c>
      <c r="N137" s="17">
        <f>N141+N153+N165+N169+N181+N193+N205+N209+N213+N221+N249+N253+N257+N261+N265+N269</f>
        <v>11021269.65</v>
      </c>
      <c r="O137" s="17">
        <f t="shared" ref="O137:P137" si="41">O141+O153+O165+O169+O181+O193+O205+O209+O213+O221+O249+O253+O257+O261+O265+O269</f>
        <v>0</v>
      </c>
      <c r="P137" s="17">
        <f t="shared" si="41"/>
        <v>0</v>
      </c>
      <c r="Q137" s="41"/>
      <c r="R137" s="41"/>
      <c r="S137" s="35"/>
      <c r="T137" s="35"/>
      <c r="U137" s="35"/>
      <c r="V137" s="35"/>
      <c r="W137" s="38"/>
      <c r="X137" s="35"/>
      <c r="Y137" s="35"/>
    </row>
    <row r="138" spans="1:25" ht="27.6" x14ac:dyDescent="0.3">
      <c r="A138" s="36"/>
      <c r="B138" s="42"/>
      <c r="C138" s="36"/>
      <c r="D138" s="36"/>
      <c r="E138" s="42"/>
      <c r="F138" s="42"/>
      <c r="G138" s="42"/>
      <c r="H138" s="42"/>
      <c r="I138" s="13" t="s">
        <v>4</v>
      </c>
      <c r="J138" s="3">
        <f t="shared" si="39"/>
        <v>137144043.12</v>
      </c>
      <c r="K138" s="3">
        <f>K142+K154+K166+K170+K182+K194+K206+K210+K214+K222+K250+K254+K270+K258</f>
        <v>1609639.8900000001</v>
      </c>
      <c r="L138" s="3">
        <f>L142+L154+L166+L170+L182+L194+L206+L210+L214+L222+L250+L254+L270+L258</f>
        <v>2378314.9699999997</v>
      </c>
      <c r="M138" s="3">
        <f>M142+M154+M166+M170+M182+M194+M206+M210+M214+M222+M250+M254+M270+M258</f>
        <v>1119808.56</v>
      </c>
      <c r="N138" s="17">
        <f>N142+N154+N166+N170+N182+N194+N206+N210+N214+N222+N250+N254+N258+N262+N266+N270</f>
        <v>6520729.7000000002</v>
      </c>
      <c r="O138" s="17">
        <f t="shared" ref="O138:P138" si="42">O142+O154+O166+O170+O182+O194+O206+O210+O214+O222+O250+O254+O258+O262+O266+O270</f>
        <v>60000000</v>
      </c>
      <c r="P138" s="17">
        <f t="shared" si="42"/>
        <v>65515550</v>
      </c>
      <c r="Q138" s="42"/>
      <c r="R138" s="42"/>
      <c r="S138" s="36"/>
      <c r="T138" s="36"/>
      <c r="U138" s="36"/>
      <c r="V138" s="36"/>
      <c r="W138" s="39"/>
      <c r="X138" s="36"/>
      <c r="Y138" s="36"/>
    </row>
    <row r="139" spans="1:25" x14ac:dyDescent="0.3">
      <c r="A139" s="34" t="s">
        <v>27</v>
      </c>
      <c r="B139" s="40" t="s">
        <v>94</v>
      </c>
      <c r="C139" s="34">
        <v>2020</v>
      </c>
      <c r="D139" s="34">
        <v>2025</v>
      </c>
      <c r="E139" s="40" t="s">
        <v>6</v>
      </c>
      <c r="F139" s="40" t="s">
        <v>5</v>
      </c>
      <c r="G139" s="40" t="s">
        <v>5</v>
      </c>
      <c r="H139" s="40" t="s">
        <v>5</v>
      </c>
      <c r="I139" s="32" t="s">
        <v>3</v>
      </c>
      <c r="J139" s="3">
        <f>SUM(K139:P139)</f>
        <v>475298.89</v>
      </c>
      <c r="K139" s="3">
        <f>K140+K141+K142</f>
        <v>355298.89</v>
      </c>
      <c r="L139" s="3">
        <f t="shared" ref="L139:P139" si="43">L140+L141+L142</f>
        <v>120000</v>
      </c>
      <c r="M139" s="3">
        <f t="shared" si="43"/>
        <v>0</v>
      </c>
      <c r="N139" s="17">
        <f t="shared" si="43"/>
        <v>0</v>
      </c>
      <c r="O139" s="3">
        <f t="shared" si="43"/>
        <v>0</v>
      </c>
      <c r="P139" s="3">
        <f t="shared" si="43"/>
        <v>0</v>
      </c>
      <c r="Q139" s="34" t="s">
        <v>5</v>
      </c>
      <c r="R139" s="34" t="s">
        <v>5</v>
      </c>
      <c r="S139" s="34" t="s">
        <v>5</v>
      </c>
      <c r="T139" s="34" t="s">
        <v>5</v>
      </c>
      <c r="U139" s="34" t="s">
        <v>5</v>
      </c>
      <c r="V139" s="34" t="s">
        <v>5</v>
      </c>
      <c r="W139" s="37" t="s">
        <v>5</v>
      </c>
      <c r="X139" s="34" t="s">
        <v>5</v>
      </c>
      <c r="Y139" s="34" t="s">
        <v>5</v>
      </c>
    </row>
    <row r="140" spans="1:25" ht="27.6" x14ac:dyDescent="0.3">
      <c r="A140" s="35"/>
      <c r="B140" s="41"/>
      <c r="C140" s="35"/>
      <c r="D140" s="35"/>
      <c r="E140" s="41"/>
      <c r="F140" s="41"/>
      <c r="G140" s="41"/>
      <c r="H140" s="41"/>
      <c r="I140" s="13" t="s">
        <v>53</v>
      </c>
      <c r="J140" s="3">
        <f t="shared" ref="J140:J158" si="44">SUM(K140:P140)</f>
        <v>0</v>
      </c>
      <c r="K140" s="3">
        <f>K144+K148</f>
        <v>0</v>
      </c>
      <c r="L140" s="3">
        <f>L144+L148</f>
        <v>0</v>
      </c>
      <c r="M140" s="3">
        <f t="shared" ref="M140:P140" si="45">M144+M148</f>
        <v>0</v>
      </c>
      <c r="N140" s="17">
        <f t="shared" si="45"/>
        <v>0</v>
      </c>
      <c r="O140" s="3">
        <f t="shared" si="45"/>
        <v>0</v>
      </c>
      <c r="P140" s="3">
        <f t="shared" si="45"/>
        <v>0</v>
      </c>
      <c r="Q140" s="35"/>
      <c r="R140" s="35"/>
      <c r="S140" s="35"/>
      <c r="T140" s="35"/>
      <c r="U140" s="35"/>
      <c r="V140" s="35"/>
      <c r="W140" s="38"/>
      <c r="X140" s="35"/>
      <c r="Y140" s="35"/>
    </row>
    <row r="141" spans="1:25" ht="27.6" x14ac:dyDescent="0.3">
      <c r="A141" s="35"/>
      <c r="B141" s="41"/>
      <c r="C141" s="35"/>
      <c r="D141" s="35"/>
      <c r="E141" s="41"/>
      <c r="F141" s="41"/>
      <c r="G141" s="41"/>
      <c r="H141" s="41"/>
      <c r="I141" s="13" t="s">
        <v>34</v>
      </c>
      <c r="J141" s="3">
        <f t="shared" si="44"/>
        <v>0</v>
      </c>
      <c r="K141" s="3">
        <f>K145+K149</f>
        <v>0</v>
      </c>
      <c r="L141" s="3">
        <f t="shared" ref="L141:L142" si="46">L145+L149</f>
        <v>0</v>
      </c>
      <c r="M141" s="3">
        <f t="shared" ref="M141:P141" si="47">M145+M149</f>
        <v>0</v>
      </c>
      <c r="N141" s="17">
        <f t="shared" si="47"/>
        <v>0</v>
      </c>
      <c r="O141" s="3">
        <f t="shared" si="47"/>
        <v>0</v>
      </c>
      <c r="P141" s="3">
        <f t="shared" si="47"/>
        <v>0</v>
      </c>
      <c r="Q141" s="35"/>
      <c r="R141" s="35"/>
      <c r="S141" s="35"/>
      <c r="T141" s="35"/>
      <c r="U141" s="35"/>
      <c r="V141" s="35"/>
      <c r="W141" s="38"/>
      <c r="X141" s="35"/>
      <c r="Y141" s="35"/>
    </row>
    <row r="142" spans="1:25" ht="27.6" x14ac:dyDescent="0.3">
      <c r="A142" s="36"/>
      <c r="B142" s="42"/>
      <c r="C142" s="36"/>
      <c r="D142" s="36"/>
      <c r="E142" s="42"/>
      <c r="F142" s="42"/>
      <c r="G142" s="42"/>
      <c r="H142" s="42"/>
      <c r="I142" s="13" t="s">
        <v>4</v>
      </c>
      <c r="J142" s="3">
        <f t="shared" si="44"/>
        <v>475298.89</v>
      </c>
      <c r="K142" s="3">
        <f>K146+K150</f>
        <v>355298.89</v>
      </c>
      <c r="L142" s="3">
        <f t="shared" si="46"/>
        <v>120000</v>
      </c>
      <c r="M142" s="3">
        <f t="shared" ref="M142:P142" si="48">M146+M150</f>
        <v>0</v>
      </c>
      <c r="N142" s="17">
        <f t="shared" si="48"/>
        <v>0</v>
      </c>
      <c r="O142" s="3">
        <f t="shared" si="48"/>
        <v>0</v>
      </c>
      <c r="P142" s="3">
        <f t="shared" si="48"/>
        <v>0</v>
      </c>
      <c r="Q142" s="36"/>
      <c r="R142" s="36"/>
      <c r="S142" s="36"/>
      <c r="T142" s="36"/>
      <c r="U142" s="36"/>
      <c r="V142" s="36"/>
      <c r="W142" s="39"/>
      <c r="X142" s="36"/>
      <c r="Y142" s="36"/>
    </row>
    <row r="143" spans="1:25" x14ac:dyDescent="0.3">
      <c r="A143" s="34" t="s">
        <v>65</v>
      </c>
      <c r="B143" s="40" t="s">
        <v>15</v>
      </c>
      <c r="C143" s="34">
        <v>2020</v>
      </c>
      <c r="D143" s="34">
        <v>2025</v>
      </c>
      <c r="E143" s="40" t="s">
        <v>6</v>
      </c>
      <c r="F143" s="40" t="s">
        <v>5</v>
      </c>
      <c r="G143" s="40" t="s">
        <v>5</v>
      </c>
      <c r="H143" s="40" t="s">
        <v>5</v>
      </c>
      <c r="I143" s="32" t="s">
        <v>3</v>
      </c>
      <c r="J143" s="3">
        <f t="shared" si="44"/>
        <v>355298.89</v>
      </c>
      <c r="K143" s="3">
        <f>K144+K145+K146</f>
        <v>355298.89</v>
      </c>
      <c r="L143" s="3">
        <f t="shared" ref="L143:P143" si="49">L144+L145+L146</f>
        <v>0</v>
      </c>
      <c r="M143" s="3">
        <f t="shared" si="49"/>
        <v>0</v>
      </c>
      <c r="N143" s="17">
        <f t="shared" si="49"/>
        <v>0</v>
      </c>
      <c r="O143" s="3">
        <f t="shared" si="49"/>
        <v>0</v>
      </c>
      <c r="P143" s="3">
        <f t="shared" si="49"/>
        <v>0</v>
      </c>
      <c r="Q143" s="34" t="s">
        <v>5</v>
      </c>
      <c r="R143" s="34" t="s">
        <v>5</v>
      </c>
      <c r="S143" s="34" t="s">
        <v>5</v>
      </c>
      <c r="T143" s="34" t="s">
        <v>5</v>
      </c>
      <c r="U143" s="34" t="s">
        <v>5</v>
      </c>
      <c r="V143" s="34" t="s">
        <v>5</v>
      </c>
      <c r="W143" s="37" t="s">
        <v>5</v>
      </c>
      <c r="X143" s="34" t="s">
        <v>5</v>
      </c>
      <c r="Y143" s="34" t="s">
        <v>5</v>
      </c>
    </row>
    <row r="144" spans="1:25" ht="27.6" x14ac:dyDescent="0.3">
      <c r="A144" s="35"/>
      <c r="B144" s="41"/>
      <c r="C144" s="35"/>
      <c r="D144" s="35"/>
      <c r="E144" s="41"/>
      <c r="F144" s="41"/>
      <c r="G144" s="41"/>
      <c r="H144" s="41"/>
      <c r="I144" s="13" t="s">
        <v>53</v>
      </c>
      <c r="J144" s="3">
        <f t="shared" si="44"/>
        <v>0</v>
      </c>
      <c r="K144" s="3">
        <v>0</v>
      </c>
      <c r="L144" s="3">
        <v>0</v>
      </c>
      <c r="M144" s="3">
        <v>0</v>
      </c>
      <c r="N144" s="17">
        <v>0</v>
      </c>
      <c r="O144" s="3">
        <v>0</v>
      </c>
      <c r="P144" s="3">
        <v>0</v>
      </c>
      <c r="Q144" s="35"/>
      <c r="R144" s="35"/>
      <c r="S144" s="35"/>
      <c r="T144" s="35"/>
      <c r="U144" s="35"/>
      <c r="V144" s="35"/>
      <c r="W144" s="38"/>
      <c r="X144" s="35"/>
      <c r="Y144" s="35"/>
    </row>
    <row r="145" spans="1:25" ht="27.6" x14ac:dyDescent="0.3">
      <c r="A145" s="35"/>
      <c r="B145" s="41"/>
      <c r="C145" s="35"/>
      <c r="D145" s="35"/>
      <c r="E145" s="41"/>
      <c r="F145" s="41"/>
      <c r="G145" s="41"/>
      <c r="H145" s="41"/>
      <c r="I145" s="13" t="s">
        <v>34</v>
      </c>
      <c r="J145" s="3">
        <f t="shared" si="44"/>
        <v>0</v>
      </c>
      <c r="K145" s="3">
        <v>0</v>
      </c>
      <c r="L145" s="3">
        <v>0</v>
      </c>
      <c r="M145" s="3">
        <v>0</v>
      </c>
      <c r="N145" s="17">
        <v>0</v>
      </c>
      <c r="O145" s="3">
        <v>0</v>
      </c>
      <c r="P145" s="3">
        <v>0</v>
      </c>
      <c r="Q145" s="35"/>
      <c r="R145" s="35"/>
      <c r="S145" s="35"/>
      <c r="T145" s="35"/>
      <c r="U145" s="35"/>
      <c r="V145" s="35"/>
      <c r="W145" s="38"/>
      <c r="X145" s="35"/>
      <c r="Y145" s="35"/>
    </row>
    <row r="146" spans="1:25" ht="27.6" x14ac:dyDescent="0.3">
      <c r="A146" s="36"/>
      <c r="B146" s="42"/>
      <c r="C146" s="36"/>
      <c r="D146" s="36"/>
      <c r="E146" s="42"/>
      <c r="F146" s="42"/>
      <c r="G146" s="42"/>
      <c r="H146" s="42"/>
      <c r="I146" s="13" t="s">
        <v>4</v>
      </c>
      <c r="J146" s="3">
        <f t="shared" si="44"/>
        <v>355298.89</v>
      </c>
      <c r="K146" s="3">
        <v>355298.89</v>
      </c>
      <c r="L146" s="3">
        <v>0</v>
      </c>
      <c r="M146" s="3">
        <v>0</v>
      </c>
      <c r="N146" s="17">
        <v>0</v>
      </c>
      <c r="O146" s="3">
        <v>0</v>
      </c>
      <c r="P146" s="3">
        <v>0</v>
      </c>
      <c r="Q146" s="36"/>
      <c r="R146" s="36"/>
      <c r="S146" s="36"/>
      <c r="T146" s="36"/>
      <c r="U146" s="36"/>
      <c r="V146" s="36"/>
      <c r="W146" s="39"/>
      <c r="X146" s="36"/>
      <c r="Y146" s="36"/>
    </row>
    <row r="147" spans="1:25" x14ac:dyDescent="0.3">
      <c r="A147" s="34" t="s">
        <v>66</v>
      </c>
      <c r="B147" s="40" t="s">
        <v>16</v>
      </c>
      <c r="C147" s="34">
        <v>2020</v>
      </c>
      <c r="D147" s="34">
        <v>2025</v>
      </c>
      <c r="E147" s="40" t="s">
        <v>6</v>
      </c>
      <c r="F147" s="40" t="s">
        <v>5</v>
      </c>
      <c r="G147" s="40" t="s">
        <v>5</v>
      </c>
      <c r="H147" s="40" t="s">
        <v>5</v>
      </c>
      <c r="I147" s="32" t="s">
        <v>3</v>
      </c>
      <c r="J147" s="3">
        <f t="shared" si="44"/>
        <v>120000</v>
      </c>
      <c r="K147" s="3">
        <f>K148+K149+K150</f>
        <v>0</v>
      </c>
      <c r="L147" s="3">
        <f t="shared" ref="L147:P147" si="50">L148+L149+L150</f>
        <v>120000</v>
      </c>
      <c r="M147" s="3">
        <f t="shared" si="50"/>
        <v>0</v>
      </c>
      <c r="N147" s="17">
        <f t="shared" si="50"/>
        <v>0</v>
      </c>
      <c r="O147" s="3">
        <f t="shared" si="50"/>
        <v>0</v>
      </c>
      <c r="P147" s="3">
        <f t="shared" si="50"/>
        <v>0</v>
      </c>
      <c r="Q147" s="34" t="s">
        <v>5</v>
      </c>
      <c r="R147" s="34" t="s">
        <v>5</v>
      </c>
      <c r="S147" s="34" t="s">
        <v>5</v>
      </c>
      <c r="T147" s="34" t="s">
        <v>5</v>
      </c>
      <c r="U147" s="34" t="s">
        <v>5</v>
      </c>
      <c r="V147" s="34" t="s">
        <v>5</v>
      </c>
      <c r="W147" s="37" t="s">
        <v>5</v>
      </c>
      <c r="X147" s="34" t="s">
        <v>5</v>
      </c>
      <c r="Y147" s="34" t="s">
        <v>5</v>
      </c>
    </row>
    <row r="148" spans="1:25" ht="27.6" x14ac:dyDescent="0.3">
      <c r="A148" s="35"/>
      <c r="B148" s="41"/>
      <c r="C148" s="35"/>
      <c r="D148" s="35"/>
      <c r="E148" s="41"/>
      <c r="F148" s="41"/>
      <c r="G148" s="41"/>
      <c r="H148" s="41"/>
      <c r="I148" s="13" t="s">
        <v>53</v>
      </c>
      <c r="J148" s="3">
        <f t="shared" si="44"/>
        <v>0</v>
      </c>
      <c r="K148" s="3">
        <v>0</v>
      </c>
      <c r="L148" s="3">
        <v>0</v>
      </c>
      <c r="M148" s="3">
        <v>0</v>
      </c>
      <c r="N148" s="17">
        <v>0</v>
      </c>
      <c r="O148" s="3">
        <v>0</v>
      </c>
      <c r="P148" s="3">
        <v>0</v>
      </c>
      <c r="Q148" s="35"/>
      <c r="R148" s="35"/>
      <c r="S148" s="35"/>
      <c r="T148" s="35"/>
      <c r="U148" s="35"/>
      <c r="V148" s="35"/>
      <c r="W148" s="38"/>
      <c r="X148" s="35"/>
      <c r="Y148" s="35"/>
    </row>
    <row r="149" spans="1:25" ht="27.6" x14ac:dyDescent="0.3">
      <c r="A149" s="35"/>
      <c r="B149" s="41"/>
      <c r="C149" s="35"/>
      <c r="D149" s="35"/>
      <c r="E149" s="41"/>
      <c r="F149" s="41"/>
      <c r="G149" s="41"/>
      <c r="H149" s="41"/>
      <c r="I149" s="13" t="s">
        <v>34</v>
      </c>
      <c r="J149" s="3">
        <f t="shared" si="44"/>
        <v>0</v>
      </c>
      <c r="K149" s="3">
        <v>0</v>
      </c>
      <c r="L149" s="3">
        <v>0</v>
      </c>
      <c r="M149" s="3">
        <v>0</v>
      </c>
      <c r="N149" s="17">
        <v>0</v>
      </c>
      <c r="O149" s="3">
        <v>0</v>
      </c>
      <c r="P149" s="3">
        <v>0</v>
      </c>
      <c r="Q149" s="35"/>
      <c r="R149" s="35"/>
      <c r="S149" s="35"/>
      <c r="T149" s="35"/>
      <c r="U149" s="35"/>
      <c r="V149" s="35"/>
      <c r="W149" s="38"/>
      <c r="X149" s="35"/>
      <c r="Y149" s="35"/>
    </row>
    <row r="150" spans="1:25" ht="27.6" x14ac:dyDescent="0.3">
      <c r="A150" s="36"/>
      <c r="B150" s="42"/>
      <c r="C150" s="36"/>
      <c r="D150" s="36"/>
      <c r="E150" s="42"/>
      <c r="F150" s="42"/>
      <c r="G150" s="42"/>
      <c r="H150" s="42"/>
      <c r="I150" s="13" t="s">
        <v>4</v>
      </c>
      <c r="J150" s="3">
        <f t="shared" si="44"/>
        <v>120000</v>
      </c>
      <c r="K150" s="3">
        <v>0</v>
      </c>
      <c r="L150" s="3">
        <v>120000</v>
      </c>
      <c r="M150" s="3">
        <v>0</v>
      </c>
      <c r="N150" s="17">
        <v>0</v>
      </c>
      <c r="O150" s="3">
        <v>0</v>
      </c>
      <c r="P150" s="3">
        <v>0</v>
      </c>
      <c r="Q150" s="36"/>
      <c r="R150" s="36"/>
      <c r="S150" s="36"/>
      <c r="T150" s="36"/>
      <c r="U150" s="36"/>
      <c r="V150" s="36"/>
      <c r="W150" s="39"/>
      <c r="X150" s="36"/>
      <c r="Y150" s="36"/>
    </row>
    <row r="151" spans="1:25" x14ac:dyDescent="0.3">
      <c r="A151" s="34" t="s">
        <v>28</v>
      </c>
      <c r="B151" s="40" t="s">
        <v>112</v>
      </c>
      <c r="C151" s="34">
        <v>2020</v>
      </c>
      <c r="D151" s="34">
        <v>2025</v>
      </c>
      <c r="E151" s="40" t="s">
        <v>6</v>
      </c>
      <c r="F151" s="40" t="s">
        <v>5</v>
      </c>
      <c r="G151" s="40" t="s">
        <v>5</v>
      </c>
      <c r="H151" s="40" t="s">
        <v>5</v>
      </c>
      <c r="I151" s="32" t="s">
        <v>3</v>
      </c>
      <c r="J151" s="3">
        <f t="shared" si="44"/>
        <v>1903396.04</v>
      </c>
      <c r="K151" s="3">
        <f t="shared" ref="K151:P151" si="51">K155+K159</f>
        <v>1094341</v>
      </c>
      <c r="L151" s="3">
        <f t="shared" ref="L151" si="52">L152+L153+L154</f>
        <v>809055.04</v>
      </c>
      <c r="M151" s="3">
        <f t="shared" si="51"/>
        <v>0</v>
      </c>
      <c r="N151" s="17">
        <f t="shared" si="51"/>
        <v>0</v>
      </c>
      <c r="O151" s="3">
        <f t="shared" si="51"/>
        <v>0</v>
      </c>
      <c r="P151" s="3">
        <f t="shared" si="51"/>
        <v>0</v>
      </c>
      <c r="Q151" s="34" t="s">
        <v>5</v>
      </c>
      <c r="R151" s="34" t="s">
        <v>5</v>
      </c>
      <c r="S151" s="34" t="s">
        <v>5</v>
      </c>
      <c r="T151" s="34" t="s">
        <v>5</v>
      </c>
      <c r="U151" s="34" t="s">
        <v>5</v>
      </c>
      <c r="V151" s="34" t="s">
        <v>5</v>
      </c>
      <c r="W151" s="37" t="s">
        <v>5</v>
      </c>
      <c r="X151" s="34" t="s">
        <v>5</v>
      </c>
      <c r="Y151" s="34" t="s">
        <v>5</v>
      </c>
    </row>
    <row r="152" spans="1:25" ht="27.6" x14ac:dyDescent="0.3">
      <c r="A152" s="35"/>
      <c r="B152" s="41"/>
      <c r="C152" s="35"/>
      <c r="D152" s="35"/>
      <c r="E152" s="41"/>
      <c r="F152" s="41"/>
      <c r="G152" s="41"/>
      <c r="H152" s="41"/>
      <c r="I152" s="13" t="s">
        <v>53</v>
      </c>
      <c r="J152" s="3">
        <f t="shared" si="44"/>
        <v>0</v>
      </c>
      <c r="K152" s="3">
        <v>0</v>
      </c>
      <c r="L152" s="3">
        <f>L156+L160</f>
        <v>0</v>
      </c>
      <c r="M152" s="3">
        <v>0</v>
      </c>
      <c r="N152" s="17">
        <v>0</v>
      </c>
      <c r="O152" s="3">
        <v>0</v>
      </c>
      <c r="P152" s="3">
        <v>0</v>
      </c>
      <c r="Q152" s="35"/>
      <c r="R152" s="35"/>
      <c r="S152" s="35"/>
      <c r="T152" s="35"/>
      <c r="U152" s="35"/>
      <c r="V152" s="35"/>
      <c r="W152" s="38"/>
      <c r="X152" s="35"/>
      <c r="Y152" s="35"/>
    </row>
    <row r="153" spans="1:25" ht="27.6" x14ac:dyDescent="0.3">
      <c r="A153" s="35"/>
      <c r="B153" s="41"/>
      <c r="C153" s="35"/>
      <c r="D153" s="35"/>
      <c r="E153" s="41"/>
      <c r="F153" s="41"/>
      <c r="G153" s="41"/>
      <c r="H153" s="41"/>
      <c r="I153" s="13" t="s">
        <v>34</v>
      </c>
      <c r="J153" s="3">
        <f t="shared" si="44"/>
        <v>0</v>
      </c>
      <c r="K153" s="3">
        <v>0</v>
      </c>
      <c r="L153" s="3">
        <f t="shared" ref="L153:L154" si="53">L157+L161</f>
        <v>0</v>
      </c>
      <c r="M153" s="3">
        <v>0</v>
      </c>
      <c r="N153" s="17">
        <v>0</v>
      </c>
      <c r="O153" s="3">
        <v>0</v>
      </c>
      <c r="P153" s="3">
        <v>0</v>
      </c>
      <c r="Q153" s="35"/>
      <c r="R153" s="35"/>
      <c r="S153" s="35"/>
      <c r="T153" s="35"/>
      <c r="U153" s="35"/>
      <c r="V153" s="35"/>
      <c r="W153" s="38"/>
      <c r="X153" s="35"/>
      <c r="Y153" s="35"/>
    </row>
    <row r="154" spans="1:25" ht="27.6" x14ac:dyDescent="0.3">
      <c r="A154" s="36"/>
      <c r="B154" s="42"/>
      <c r="C154" s="36"/>
      <c r="D154" s="36"/>
      <c r="E154" s="42"/>
      <c r="F154" s="42"/>
      <c r="G154" s="42"/>
      <c r="H154" s="42"/>
      <c r="I154" s="13" t="s">
        <v>4</v>
      </c>
      <c r="J154" s="3">
        <f t="shared" si="44"/>
        <v>1903396.04</v>
      </c>
      <c r="K154" s="3">
        <f t="shared" ref="K154:P154" si="54">K158+K162</f>
        <v>1094341</v>
      </c>
      <c r="L154" s="3">
        <f t="shared" si="53"/>
        <v>809055.04</v>
      </c>
      <c r="M154" s="3">
        <f t="shared" si="54"/>
        <v>0</v>
      </c>
      <c r="N154" s="17">
        <f t="shared" si="54"/>
        <v>0</v>
      </c>
      <c r="O154" s="3">
        <f t="shared" si="54"/>
        <v>0</v>
      </c>
      <c r="P154" s="3">
        <f t="shared" si="54"/>
        <v>0</v>
      </c>
      <c r="Q154" s="36"/>
      <c r="R154" s="36"/>
      <c r="S154" s="36"/>
      <c r="T154" s="36"/>
      <c r="U154" s="36"/>
      <c r="V154" s="36"/>
      <c r="W154" s="39"/>
      <c r="X154" s="36"/>
      <c r="Y154" s="36"/>
    </row>
    <row r="155" spans="1:25" x14ac:dyDescent="0.3">
      <c r="A155" s="34" t="s">
        <v>67</v>
      </c>
      <c r="B155" s="40" t="s">
        <v>15</v>
      </c>
      <c r="C155" s="34">
        <v>2020</v>
      </c>
      <c r="D155" s="34">
        <v>2025</v>
      </c>
      <c r="E155" s="40" t="s">
        <v>6</v>
      </c>
      <c r="F155" s="40" t="s">
        <v>5</v>
      </c>
      <c r="G155" s="40" t="s">
        <v>5</v>
      </c>
      <c r="H155" s="40" t="s">
        <v>5</v>
      </c>
      <c r="I155" s="32" t="s">
        <v>3</v>
      </c>
      <c r="J155" s="3">
        <f t="shared" si="44"/>
        <v>1094341</v>
      </c>
      <c r="K155" s="3">
        <v>1094341</v>
      </c>
      <c r="L155" s="3">
        <f t="shared" ref="L155" si="55">L156+L157+L158</f>
        <v>0</v>
      </c>
      <c r="M155" s="3">
        <v>0</v>
      </c>
      <c r="N155" s="17">
        <v>0</v>
      </c>
      <c r="O155" s="3">
        <v>0</v>
      </c>
      <c r="P155" s="3">
        <v>0</v>
      </c>
      <c r="Q155" s="34" t="s">
        <v>5</v>
      </c>
      <c r="R155" s="34" t="s">
        <v>5</v>
      </c>
      <c r="S155" s="34" t="s">
        <v>5</v>
      </c>
      <c r="T155" s="34" t="s">
        <v>5</v>
      </c>
      <c r="U155" s="34" t="s">
        <v>5</v>
      </c>
      <c r="V155" s="34" t="s">
        <v>5</v>
      </c>
      <c r="W155" s="37" t="s">
        <v>5</v>
      </c>
      <c r="X155" s="34" t="s">
        <v>5</v>
      </c>
      <c r="Y155" s="34" t="s">
        <v>5</v>
      </c>
    </row>
    <row r="156" spans="1:25" ht="27.6" x14ac:dyDescent="0.3">
      <c r="A156" s="35"/>
      <c r="B156" s="41"/>
      <c r="C156" s="35"/>
      <c r="D156" s="35"/>
      <c r="E156" s="41"/>
      <c r="F156" s="41"/>
      <c r="G156" s="41"/>
      <c r="H156" s="41"/>
      <c r="I156" s="13" t="s">
        <v>53</v>
      </c>
      <c r="J156" s="3">
        <f t="shared" si="44"/>
        <v>0</v>
      </c>
      <c r="K156" s="3">
        <v>0</v>
      </c>
      <c r="L156" s="3">
        <v>0</v>
      </c>
      <c r="M156" s="3">
        <v>0</v>
      </c>
      <c r="N156" s="17">
        <v>0</v>
      </c>
      <c r="O156" s="3">
        <v>0</v>
      </c>
      <c r="P156" s="3">
        <v>0</v>
      </c>
      <c r="Q156" s="35"/>
      <c r="R156" s="35"/>
      <c r="S156" s="35"/>
      <c r="T156" s="35"/>
      <c r="U156" s="35"/>
      <c r="V156" s="35"/>
      <c r="W156" s="38"/>
      <c r="X156" s="35"/>
      <c r="Y156" s="35"/>
    </row>
    <row r="157" spans="1:25" ht="27.6" x14ac:dyDescent="0.3">
      <c r="A157" s="35"/>
      <c r="B157" s="41"/>
      <c r="C157" s="35"/>
      <c r="D157" s="35"/>
      <c r="E157" s="41"/>
      <c r="F157" s="41"/>
      <c r="G157" s="41"/>
      <c r="H157" s="41"/>
      <c r="I157" s="13" t="s">
        <v>34</v>
      </c>
      <c r="J157" s="3">
        <f t="shared" si="44"/>
        <v>0</v>
      </c>
      <c r="K157" s="3">
        <v>0</v>
      </c>
      <c r="L157" s="3">
        <v>0</v>
      </c>
      <c r="M157" s="3">
        <v>0</v>
      </c>
      <c r="N157" s="17">
        <v>0</v>
      </c>
      <c r="O157" s="3">
        <v>0</v>
      </c>
      <c r="P157" s="3">
        <v>0</v>
      </c>
      <c r="Q157" s="35"/>
      <c r="R157" s="35"/>
      <c r="S157" s="35"/>
      <c r="T157" s="35"/>
      <c r="U157" s="35"/>
      <c r="V157" s="35"/>
      <c r="W157" s="38"/>
      <c r="X157" s="35"/>
      <c r="Y157" s="35"/>
    </row>
    <row r="158" spans="1:25" ht="27.6" x14ac:dyDescent="0.3">
      <c r="A158" s="36"/>
      <c r="B158" s="42"/>
      <c r="C158" s="36"/>
      <c r="D158" s="36"/>
      <c r="E158" s="42"/>
      <c r="F158" s="42"/>
      <c r="G158" s="42"/>
      <c r="H158" s="42"/>
      <c r="I158" s="13" t="s">
        <v>4</v>
      </c>
      <c r="J158" s="3">
        <f t="shared" si="44"/>
        <v>1094341</v>
      </c>
      <c r="K158" s="3">
        <v>1094341</v>
      </c>
      <c r="L158" s="3">
        <v>0</v>
      </c>
      <c r="M158" s="3">
        <v>0</v>
      </c>
      <c r="N158" s="17">
        <v>0</v>
      </c>
      <c r="O158" s="3">
        <v>0</v>
      </c>
      <c r="P158" s="3">
        <v>0</v>
      </c>
      <c r="Q158" s="36"/>
      <c r="R158" s="36"/>
      <c r="S158" s="36"/>
      <c r="T158" s="36"/>
      <c r="U158" s="36"/>
      <c r="V158" s="36"/>
      <c r="W158" s="39"/>
      <c r="X158" s="36"/>
      <c r="Y158" s="36"/>
    </row>
    <row r="159" spans="1:25" x14ac:dyDescent="0.3">
      <c r="A159" s="34" t="s">
        <v>68</v>
      </c>
      <c r="B159" s="40" t="s">
        <v>16</v>
      </c>
      <c r="C159" s="34">
        <v>2020</v>
      </c>
      <c r="D159" s="34">
        <v>2025</v>
      </c>
      <c r="E159" s="40" t="s">
        <v>6</v>
      </c>
      <c r="F159" s="40" t="s">
        <v>5</v>
      </c>
      <c r="G159" s="40" t="s">
        <v>5</v>
      </c>
      <c r="H159" s="40" t="s">
        <v>5</v>
      </c>
      <c r="I159" s="32" t="s">
        <v>3</v>
      </c>
      <c r="J159" s="3">
        <f t="shared" ref="J159:J194" si="56">SUM(K159:P159)</f>
        <v>809055.04</v>
      </c>
      <c r="K159" s="3">
        <f>K160+K161+K162</f>
        <v>0</v>
      </c>
      <c r="L159" s="3">
        <f t="shared" ref="L159:P159" si="57">L160+L161+L162</f>
        <v>809055.04</v>
      </c>
      <c r="M159" s="3">
        <f t="shared" si="57"/>
        <v>0</v>
      </c>
      <c r="N159" s="17">
        <f t="shared" si="57"/>
        <v>0</v>
      </c>
      <c r="O159" s="3">
        <f t="shared" si="57"/>
        <v>0</v>
      </c>
      <c r="P159" s="3">
        <f t="shared" si="57"/>
        <v>0</v>
      </c>
      <c r="Q159" s="34" t="s">
        <v>5</v>
      </c>
      <c r="R159" s="34" t="s">
        <v>5</v>
      </c>
      <c r="S159" s="34" t="s">
        <v>5</v>
      </c>
      <c r="T159" s="34" t="s">
        <v>5</v>
      </c>
      <c r="U159" s="34" t="s">
        <v>5</v>
      </c>
      <c r="V159" s="34" t="s">
        <v>5</v>
      </c>
      <c r="W159" s="37" t="s">
        <v>5</v>
      </c>
      <c r="X159" s="34" t="s">
        <v>5</v>
      </c>
      <c r="Y159" s="34" t="s">
        <v>5</v>
      </c>
    </row>
    <row r="160" spans="1:25" ht="27.6" x14ac:dyDescent="0.3">
      <c r="A160" s="35"/>
      <c r="B160" s="41"/>
      <c r="C160" s="35"/>
      <c r="D160" s="35"/>
      <c r="E160" s="41"/>
      <c r="F160" s="41"/>
      <c r="G160" s="41"/>
      <c r="H160" s="41"/>
      <c r="I160" s="13" t="s">
        <v>53</v>
      </c>
      <c r="J160" s="3">
        <f t="shared" si="56"/>
        <v>0</v>
      </c>
      <c r="K160" s="3">
        <v>0</v>
      </c>
      <c r="L160" s="3">
        <v>0</v>
      </c>
      <c r="M160" s="3">
        <v>0</v>
      </c>
      <c r="N160" s="17">
        <v>0</v>
      </c>
      <c r="O160" s="3">
        <v>0</v>
      </c>
      <c r="P160" s="3">
        <v>0</v>
      </c>
      <c r="Q160" s="35"/>
      <c r="R160" s="35"/>
      <c r="S160" s="35"/>
      <c r="T160" s="35"/>
      <c r="U160" s="35"/>
      <c r="V160" s="35"/>
      <c r="W160" s="38"/>
      <c r="X160" s="35"/>
      <c r="Y160" s="35"/>
    </row>
    <row r="161" spans="1:25" ht="27.6" x14ac:dyDescent="0.3">
      <c r="A161" s="35"/>
      <c r="B161" s="41"/>
      <c r="C161" s="35"/>
      <c r="D161" s="35"/>
      <c r="E161" s="41"/>
      <c r="F161" s="41"/>
      <c r="G161" s="41"/>
      <c r="H161" s="41"/>
      <c r="I161" s="13" t="s">
        <v>34</v>
      </c>
      <c r="J161" s="3">
        <f t="shared" si="56"/>
        <v>0</v>
      </c>
      <c r="K161" s="3">
        <v>0</v>
      </c>
      <c r="L161" s="3">
        <v>0</v>
      </c>
      <c r="M161" s="3">
        <v>0</v>
      </c>
      <c r="N161" s="17">
        <v>0</v>
      </c>
      <c r="O161" s="3">
        <v>0</v>
      </c>
      <c r="P161" s="3">
        <v>0</v>
      </c>
      <c r="Q161" s="35"/>
      <c r="R161" s="35"/>
      <c r="S161" s="35"/>
      <c r="T161" s="35"/>
      <c r="U161" s="35"/>
      <c r="V161" s="35"/>
      <c r="W161" s="38"/>
      <c r="X161" s="35"/>
      <c r="Y161" s="35"/>
    </row>
    <row r="162" spans="1:25" ht="27.6" x14ac:dyDescent="0.3">
      <c r="A162" s="36"/>
      <c r="B162" s="42"/>
      <c r="C162" s="36"/>
      <c r="D162" s="36"/>
      <c r="E162" s="42"/>
      <c r="F162" s="42"/>
      <c r="G162" s="42"/>
      <c r="H162" s="42"/>
      <c r="I162" s="13" t="s">
        <v>4</v>
      </c>
      <c r="J162" s="3">
        <f t="shared" si="56"/>
        <v>809055.04</v>
      </c>
      <c r="K162" s="3">
        <v>0</v>
      </c>
      <c r="L162" s="3">
        <v>809055.04</v>
      </c>
      <c r="M162" s="3">
        <v>0</v>
      </c>
      <c r="N162" s="17">
        <v>0</v>
      </c>
      <c r="O162" s="3">
        <v>0</v>
      </c>
      <c r="P162" s="3">
        <v>0</v>
      </c>
      <c r="Q162" s="36"/>
      <c r="R162" s="36"/>
      <c r="S162" s="36"/>
      <c r="T162" s="36"/>
      <c r="U162" s="36"/>
      <c r="V162" s="36"/>
      <c r="W162" s="39"/>
      <c r="X162" s="36"/>
      <c r="Y162" s="36"/>
    </row>
    <row r="163" spans="1:25" x14ac:dyDescent="0.3">
      <c r="A163" s="34" t="s">
        <v>101</v>
      </c>
      <c r="B163" s="40" t="s">
        <v>219</v>
      </c>
      <c r="C163" s="34">
        <v>2020</v>
      </c>
      <c r="D163" s="34">
        <v>2025</v>
      </c>
      <c r="E163" s="40" t="s">
        <v>6</v>
      </c>
      <c r="F163" s="40" t="s">
        <v>5</v>
      </c>
      <c r="G163" s="40" t="s">
        <v>5</v>
      </c>
      <c r="H163" s="40" t="s">
        <v>5</v>
      </c>
      <c r="I163" s="32" t="s">
        <v>3</v>
      </c>
      <c r="J163" s="3">
        <f t="shared" si="56"/>
        <v>0</v>
      </c>
      <c r="K163" s="3">
        <f>K164+K165+K166</f>
        <v>0</v>
      </c>
      <c r="L163" s="3">
        <f t="shared" ref="L163:P163" si="58">L164+L165+L166</f>
        <v>0</v>
      </c>
      <c r="M163" s="3">
        <f t="shared" si="58"/>
        <v>0</v>
      </c>
      <c r="N163" s="17">
        <f t="shared" si="58"/>
        <v>0</v>
      </c>
      <c r="O163" s="3">
        <f t="shared" si="58"/>
        <v>0</v>
      </c>
      <c r="P163" s="3">
        <f t="shared" si="58"/>
        <v>0</v>
      </c>
      <c r="Q163" s="34" t="s">
        <v>5</v>
      </c>
      <c r="R163" s="34" t="s">
        <v>5</v>
      </c>
      <c r="S163" s="34" t="s">
        <v>5</v>
      </c>
      <c r="T163" s="34" t="s">
        <v>5</v>
      </c>
      <c r="U163" s="34" t="s">
        <v>5</v>
      </c>
      <c r="V163" s="34" t="s">
        <v>5</v>
      </c>
      <c r="W163" s="37" t="s">
        <v>5</v>
      </c>
      <c r="X163" s="34" t="s">
        <v>5</v>
      </c>
      <c r="Y163" s="34" t="s">
        <v>5</v>
      </c>
    </row>
    <row r="164" spans="1:25" ht="27.6" x14ac:dyDescent="0.3">
      <c r="A164" s="35"/>
      <c r="B164" s="41"/>
      <c r="C164" s="35"/>
      <c r="D164" s="35"/>
      <c r="E164" s="41"/>
      <c r="F164" s="41"/>
      <c r="G164" s="41"/>
      <c r="H164" s="41"/>
      <c r="I164" s="13" t="s">
        <v>53</v>
      </c>
      <c r="J164" s="3">
        <f t="shared" si="56"/>
        <v>0</v>
      </c>
      <c r="K164" s="3">
        <v>0</v>
      </c>
      <c r="L164" s="3">
        <v>0</v>
      </c>
      <c r="M164" s="3">
        <v>0</v>
      </c>
      <c r="N164" s="17">
        <v>0</v>
      </c>
      <c r="O164" s="3">
        <v>0</v>
      </c>
      <c r="P164" s="3">
        <v>0</v>
      </c>
      <c r="Q164" s="35"/>
      <c r="R164" s="35"/>
      <c r="S164" s="35"/>
      <c r="T164" s="35"/>
      <c r="U164" s="35"/>
      <c r="V164" s="35"/>
      <c r="W164" s="38"/>
      <c r="X164" s="35"/>
      <c r="Y164" s="35"/>
    </row>
    <row r="165" spans="1:25" ht="27.6" x14ac:dyDescent="0.3">
      <c r="A165" s="35"/>
      <c r="B165" s="41"/>
      <c r="C165" s="35"/>
      <c r="D165" s="35"/>
      <c r="E165" s="41"/>
      <c r="F165" s="41"/>
      <c r="G165" s="41"/>
      <c r="H165" s="41"/>
      <c r="I165" s="13" t="s">
        <v>34</v>
      </c>
      <c r="J165" s="3">
        <f t="shared" si="56"/>
        <v>0</v>
      </c>
      <c r="K165" s="3">
        <v>0</v>
      </c>
      <c r="L165" s="3">
        <v>0</v>
      </c>
      <c r="M165" s="3">
        <v>0</v>
      </c>
      <c r="N165" s="17">
        <v>0</v>
      </c>
      <c r="O165" s="3">
        <v>0</v>
      </c>
      <c r="P165" s="3">
        <v>0</v>
      </c>
      <c r="Q165" s="35"/>
      <c r="R165" s="35"/>
      <c r="S165" s="35"/>
      <c r="T165" s="35"/>
      <c r="U165" s="35"/>
      <c r="V165" s="35"/>
      <c r="W165" s="38"/>
      <c r="X165" s="35"/>
      <c r="Y165" s="35"/>
    </row>
    <row r="166" spans="1:25" ht="27.6" x14ac:dyDescent="0.3">
      <c r="A166" s="36"/>
      <c r="B166" s="42"/>
      <c r="C166" s="36"/>
      <c r="D166" s="36"/>
      <c r="E166" s="42"/>
      <c r="F166" s="42"/>
      <c r="G166" s="42"/>
      <c r="H166" s="42"/>
      <c r="I166" s="13" t="s">
        <v>4</v>
      </c>
      <c r="J166" s="3">
        <f t="shared" si="56"/>
        <v>0</v>
      </c>
      <c r="K166" s="3">
        <v>0</v>
      </c>
      <c r="L166" s="3">
        <v>0</v>
      </c>
      <c r="M166" s="3">
        <v>0</v>
      </c>
      <c r="N166" s="17">
        <v>0</v>
      </c>
      <c r="O166" s="3">
        <v>0</v>
      </c>
      <c r="P166" s="3">
        <v>0</v>
      </c>
      <c r="Q166" s="36"/>
      <c r="R166" s="36"/>
      <c r="S166" s="36"/>
      <c r="T166" s="36"/>
      <c r="U166" s="36"/>
      <c r="V166" s="36"/>
      <c r="W166" s="39"/>
      <c r="X166" s="36"/>
      <c r="Y166" s="36"/>
    </row>
    <row r="167" spans="1:25" x14ac:dyDescent="0.3">
      <c r="A167" s="34" t="s">
        <v>102</v>
      </c>
      <c r="B167" s="40" t="s">
        <v>103</v>
      </c>
      <c r="C167" s="34">
        <v>2020</v>
      </c>
      <c r="D167" s="34">
        <v>2025</v>
      </c>
      <c r="E167" s="40" t="s">
        <v>6</v>
      </c>
      <c r="F167" s="40" t="s">
        <v>5</v>
      </c>
      <c r="G167" s="40" t="s">
        <v>5</v>
      </c>
      <c r="H167" s="40" t="s">
        <v>5</v>
      </c>
      <c r="I167" s="32" t="s">
        <v>3</v>
      </c>
      <c r="J167" s="3">
        <f t="shared" si="56"/>
        <v>0</v>
      </c>
      <c r="K167" s="3">
        <f>K168+K169+K170</f>
        <v>0</v>
      </c>
      <c r="L167" s="3">
        <f t="shared" ref="L167:P167" si="59">L168+L169+L170</f>
        <v>0</v>
      </c>
      <c r="M167" s="3">
        <f t="shared" si="59"/>
        <v>0</v>
      </c>
      <c r="N167" s="17">
        <f t="shared" si="59"/>
        <v>0</v>
      </c>
      <c r="O167" s="3">
        <f t="shared" si="59"/>
        <v>0</v>
      </c>
      <c r="P167" s="3">
        <f t="shared" si="59"/>
        <v>0</v>
      </c>
      <c r="Q167" s="34" t="s">
        <v>5</v>
      </c>
      <c r="R167" s="34" t="s">
        <v>5</v>
      </c>
      <c r="S167" s="34" t="s">
        <v>5</v>
      </c>
      <c r="T167" s="34" t="s">
        <v>5</v>
      </c>
      <c r="U167" s="34" t="s">
        <v>5</v>
      </c>
      <c r="V167" s="34" t="s">
        <v>5</v>
      </c>
      <c r="W167" s="37" t="s">
        <v>5</v>
      </c>
      <c r="X167" s="34" t="s">
        <v>5</v>
      </c>
      <c r="Y167" s="34" t="s">
        <v>5</v>
      </c>
    </row>
    <row r="168" spans="1:25" ht="27.6" x14ac:dyDescent="0.3">
      <c r="A168" s="35"/>
      <c r="B168" s="41"/>
      <c r="C168" s="35"/>
      <c r="D168" s="35"/>
      <c r="E168" s="41"/>
      <c r="F168" s="41"/>
      <c r="G168" s="41"/>
      <c r="H168" s="41"/>
      <c r="I168" s="13" t="s">
        <v>53</v>
      </c>
      <c r="J168" s="3">
        <f t="shared" si="56"/>
        <v>0</v>
      </c>
      <c r="K168" s="3">
        <f>K172+K176</f>
        <v>0</v>
      </c>
      <c r="L168" s="3">
        <f>L172+L176</f>
        <v>0</v>
      </c>
      <c r="M168" s="3">
        <f t="shared" ref="M168:P168" si="60">M172+M176</f>
        <v>0</v>
      </c>
      <c r="N168" s="17">
        <f t="shared" si="60"/>
        <v>0</v>
      </c>
      <c r="O168" s="3">
        <f t="shared" si="60"/>
        <v>0</v>
      </c>
      <c r="P168" s="3">
        <f t="shared" si="60"/>
        <v>0</v>
      </c>
      <c r="Q168" s="35"/>
      <c r="R168" s="35"/>
      <c r="S168" s="35"/>
      <c r="T168" s="35"/>
      <c r="U168" s="35"/>
      <c r="V168" s="35"/>
      <c r="W168" s="38"/>
      <c r="X168" s="35"/>
      <c r="Y168" s="35"/>
    </row>
    <row r="169" spans="1:25" ht="27.6" x14ac:dyDescent="0.3">
      <c r="A169" s="35"/>
      <c r="B169" s="41"/>
      <c r="C169" s="35"/>
      <c r="D169" s="35"/>
      <c r="E169" s="41"/>
      <c r="F169" s="41"/>
      <c r="G169" s="41"/>
      <c r="H169" s="41"/>
      <c r="I169" s="13" t="s">
        <v>34</v>
      </c>
      <c r="J169" s="3">
        <f t="shared" si="56"/>
        <v>0</v>
      </c>
      <c r="K169" s="3">
        <f>K173+K177</f>
        <v>0</v>
      </c>
      <c r="L169" s="3">
        <f t="shared" ref="L169:L170" si="61">L173+L177</f>
        <v>0</v>
      </c>
      <c r="M169" s="3">
        <f t="shared" ref="M169:P169" si="62">M173+M177</f>
        <v>0</v>
      </c>
      <c r="N169" s="17">
        <f t="shared" si="62"/>
        <v>0</v>
      </c>
      <c r="O169" s="3">
        <f t="shared" si="62"/>
        <v>0</v>
      </c>
      <c r="P169" s="3">
        <f t="shared" si="62"/>
        <v>0</v>
      </c>
      <c r="Q169" s="35"/>
      <c r="R169" s="35"/>
      <c r="S169" s="35"/>
      <c r="T169" s="35"/>
      <c r="U169" s="35"/>
      <c r="V169" s="35"/>
      <c r="W169" s="38"/>
      <c r="X169" s="35"/>
      <c r="Y169" s="35"/>
    </row>
    <row r="170" spans="1:25" ht="38.4" customHeight="1" x14ac:dyDescent="0.3">
      <c r="A170" s="36"/>
      <c r="B170" s="42"/>
      <c r="C170" s="36"/>
      <c r="D170" s="36"/>
      <c r="E170" s="42"/>
      <c r="F170" s="42"/>
      <c r="G170" s="42"/>
      <c r="H170" s="42"/>
      <c r="I170" s="13" t="s">
        <v>4</v>
      </c>
      <c r="J170" s="3">
        <f t="shared" si="56"/>
        <v>0</v>
      </c>
      <c r="K170" s="3">
        <f>K174+K178</f>
        <v>0</v>
      </c>
      <c r="L170" s="3">
        <f t="shared" si="61"/>
        <v>0</v>
      </c>
      <c r="M170" s="3">
        <f t="shared" ref="M170:P170" si="63">M174+M178</f>
        <v>0</v>
      </c>
      <c r="N170" s="17">
        <f t="shared" si="63"/>
        <v>0</v>
      </c>
      <c r="O170" s="3">
        <f t="shared" si="63"/>
        <v>0</v>
      </c>
      <c r="P170" s="3">
        <f t="shared" si="63"/>
        <v>0</v>
      </c>
      <c r="Q170" s="36"/>
      <c r="R170" s="36"/>
      <c r="S170" s="36"/>
      <c r="T170" s="36"/>
      <c r="U170" s="36"/>
      <c r="V170" s="36"/>
      <c r="W170" s="39"/>
      <c r="X170" s="36"/>
      <c r="Y170" s="36"/>
    </row>
    <row r="171" spans="1:25" x14ac:dyDescent="0.3">
      <c r="A171" s="34" t="s">
        <v>104</v>
      </c>
      <c r="B171" s="40" t="s">
        <v>15</v>
      </c>
      <c r="C171" s="34">
        <v>2020</v>
      </c>
      <c r="D171" s="34">
        <v>2025</v>
      </c>
      <c r="E171" s="40" t="s">
        <v>6</v>
      </c>
      <c r="F171" s="40" t="s">
        <v>5</v>
      </c>
      <c r="G171" s="40" t="s">
        <v>5</v>
      </c>
      <c r="H171" s="40" t="s">
        <v>5</v>
      </c>
      <c r="I171" s="32" t="s">
        <v>3</v>
      </c>
      <c r="J171" s="3">
        <f t="shared" si="56"/>
        <v>0</v>
      </c>
      <c r="K171" s="3">
        <f>K172+K173+K174</f>
        <v>0</v>
      </c>
      <c r="L171" s="3">
        <f t="shared" ref="L171:P171" si="64">L172+L173+L174</f>
        <v>0</v>
      </c>
      <c r="M171" s="3">
        <f t="shared" si="64"/>
        <v>0</v>
      </c>
      <c r="N171" s="17">
        <f t="shared" si="64"/>
        <v>0</v>
      </c>
      <c r="O171" s="3">
        <f t="shared" si="64"/>
        <v>0</v>
      </c>
      <c r="P171" s="3">
        <f t="shared" si="64"/>
        <v>0</v>
      </c>
      <c r="Q171" s="34" t="s">
        <v>5</v>
      </c>
      <c r="R171" s="34" t="s">
        <v>5</v>
      </c>
      <c r="S171" s="34" t="s">
        <v>5</v>
      </c>
      <c r="T171" s="34" t="s">
        <v>5</v>
      </c>
      <c r="U171" s="34" t="s">
        <v>5</v>
      </c>
      <c r="V171" s="34" t="s">
        <v>5</v>
      </c>
      <c r="W171" s="37" t="s">
        <v>5</v>
      </c>
      <c r="X171" s="34" t="s">
        <v>5</v>
      </c>
      <c r="Y171" s="34" t="s">
        <v>5</v>
      </c>
    </row>
    <row r="172" spans="1:25" ht="27.6" x14ac:dyDescent="0.3">
      <c r="A172" s="35"/>
      <c r="B172" s="41"/>
      <c r="C172" s="35"/>
      <c r="D172" s="35"/>
      <c r="E172" s="41"/>
      <c r="F172" s="41"/>
      <c r="G172" s="41"/>
      <c r="H172" s="41"/>
      <c r="I172" s="13" t="s">
        <v>53</v>
      </c>
      <c r="J172" s="3">
        <v>0</v>
      </c>
      <c r="K172" s="3">
        <v>0</v>
      </c>
      <c r="L172" s="3">
        <v>0</v>
      </c>
      <c r="M172" s="3">
        <v>0</v>
      </c>
      <c r="N172" s="17">
        <v>0</v>
      </c>
      <c r="O172" s="3">
        <v>0</v>
      </c>
      <c r="P172" s="3">
        <v>0</v>
      </c>
      <c r="Q172" s="35"/>
      <c r="R172" s="35"/>
      <c r="S172" s="35"/>
      <c r="T172" s="35"/>
      <c r="U172" s="35"/>
      <c r="V172" s="35"/>
      <c r="W172" s="38"/>
      <c r="X172" s="35"/>
      <c r="Y172" s="35"/>
    </row>
    <row r="173" spans="1:25" ht="27.6" x14ac:dyDescent="0.3">
      <c r="A173" s="35"/>
      <c r="B173" s="41"/>
      <c r="C173" s="35"/>
      <c r="D173" s="35"/>
      <c r="E173" s="41"/>
      <c r="F173" s="41"/>
      <c r="G173" s="41"/>
      <c r="H173" s="41"/>
      <c r="I173" s="13" t="s">
        <v>34</v>
      </c>
      <c r="J173" s="3">
        <v>0</v>
      </c>
      <c r="K173" s="3">
        <v>0</v>
      </c>
      <c r="L173" s="3">
        <v>0</v>
      </c>
      <c r="M173" s="3">
        <v>0</v>
      </c>
      <c r="N173" s="17">
        <v>0</v>
      </c>
      <c r="O173" s="3">
        <v>0</v>
      </c>
      <c r="P173" s="3">
        <v>0</v>
      </c>
      <c r="Q173" s="35"/>
      <c r="R173" s="35"/>
      <c r="S173" s="35"/>
      <c r="T173" s="35"/>
      <c r="U173" s="35"/>
      <c r="V173" s="35"/>
      <c r="W173" s="38"/>
      <c r="X173" s="35"/>
      <c r="Y173" s="35"/>
    </row>
    <row r="174" spans="1:25" ht="43.8" customHeight="1" x14ac:dyDescent="0.3">
      <c r="A174" s="36"/>
      <c r="B174" s="42"/>
      <c r="C174" s="36"/>
      <c r="D174" s="36"/>
      <c r="E174" s="42"/>
      <c r="F174" s="42"/>
      <c r="G174" s="42"/>
      <c r="H174" s="42"/>
      <c r="I174" s="13" t="s">
        <v>4</v>
      </c>
      <c r="J174" s="3">
        <f t="shared" si="56"/>
        <v>0</v>
      </c>
      <c r="K174" s="3">
        <v>0</v>
      </c>
      <c r="L174" s="3">
        <v>0</v>
      </c>
      <c r="M174" s="3">
        <v>0</v>
      </c>
      <c r="N174" s="17">
        <v>0</v>
      </c>
      <c r="O174" s="3">
        <v>0</v>
      </c>
      <c r="P174" s="3">
        <v>0</v>
      </c>
      <c r="Q174" s="36"/>
      <c r="R174" s="36"/>
      <c r="S174" s="36"/>
      <c r="T174" s="36"/>
      <c r="U174" s="36"/>
      <c r="V174" s="36"/>
      <c r="W174" s="39"/>
      <c r="X174" s="36"/>
      <c r="Y174" s="36"/>
    </row>
    <row r="175" spans="1:25" x14ac:dyDescent="0.3">
      <c r="A175" s="34" t="s">
        <v>105</v>
      </c>
      <c r="B175" s="40" t="s">
        <v>16</v>
      </c>
      <c r="C175" s="34">
        <v>2020</v>
      </c>
      <c r="D175" s="34">
        <v>2025</v>
      </c>
      <c r="E175" s="40" t="s">
        <v>6</v>
      </c>
      <c r="F175" s="40" t="s">
        <v>5</v>
      </c>
      <c r="G175" s="40" t="s">
        <v>5</v>
      </c>
      <c r="H175" s="40" t="s">
        <v>5</v>
      </c>
      <c r="I175" s="32" t="s">
        <v>3</v>
      </c>
      <c r="J175" s="3">
        <f t="shared" si="56"/>
        <v>0</v>
      </c>
      <c r="K175" s="3">
        <f>K176+K177+K178</f>
        <v>0</v>
      </c>
      <c r="L175" s="3">
        <f t="shared" ref="L175:P175" si="65">L176+L177+L178</f>
        <v>0</v>
      </c>
      <c r="M175" s="3">
        <f t="shared" si="65"/>
        <v>0</v>
      </c>
      <c r="N175" s="17">
        <f t="shared" si="65"/>
        <v>0</v>
      </c>
      <c r="O175" s="3">
        <f t="shared" si="65"/>
        <v>0</v>
      </c>
      <c r="P175" s="3">
        <f t="shared" si="65"/>
        <v>0</v>
      </c>
      <c r="Q175" s="34" t="s">
        <v>5</v>
      </c>
      <c r="R175" s="34" t="s">
        <v>5</v>
      </c>
      <c r="S175" s="34" t="s">
        <v>5</v>
      </c>
      <c r="T175" s="34" t="s">
        <v>5</v>
      </c>
      <c r="U175" s="34" t="s">
        <v>5</v>
      </c>
      <c r="V175" s="34" t="s">
        <v>5</v>
      </c>
      <c r="W175" s="37" t="s">
        <v>5</v>
      </c>
      <c r="X175" s="34" t="s">
        <v>5</v>
      </c>
      <c r="Y175" s="34" t="s">
        <v>5</v>
      </c>
    </row>
    <row r="176" spans="1:25" ht="27.6" x14ac:dyDescent="0.3">
      <c r="A176" s="35"/>
      <c r="B176" s="41"/>
      <c r="C176" s="35"/>
      <c r="D176" s="35"/>
      <c r="E176" s="41"/>
      <c r="F176" s="41"/>
      <c r="G176" s="41"/>
      <c r="H176" s="41"/>
      <c r="I176" s="13" t="s">
        <v>53</v>
      </c>
      <c r="J176" s="3">
        <f t="shared" si="56"/>
        <v>0</v>
      </c>
      <c r="K176" s="3">
        <v>0</v>
      </c>
      <c r="L176" s="3">
        <v>0</v>
      </c>
      <c r="M176" s="3">
        <v>0</v>
      </c>
      <c r="N176" s="17">
        <v>0</v>
      </c>
      <c r="O176" s="3">
        <v>0</v>
      </c>
      <c r="P176" s="3">
        <v>0</v>
      </c>
      <c r="Q176" s="35"/>
      <c r="R176" s="35"/>
      <c r="S176" s="35"/>
      <c r="T176" s="35"/>
      <c r="U176" s="35"/>
      <c r="V176" s="35"/>
      <c r="W176" s="38"/>
      <c r="X176" s="35"/>
      <c r="Y176" s="35"/>
    </row>
    <row r="177" spans="1:25" ht="27.6" x14ac:dyDescent="0.3">
      <c r="A177" s="35"/>
      <c r="B177" s="41"/>
      <c r="C177" s="35"/>
      <c r="D177" s="35"/>
      <c r="E177" s="41"/>
      <c r="F177" s="41"/>
      <c r="G177" s="41"/>
      <c r="H177" s="41"/>
      <c r="I177" s="13" t="s">
        <v>34</v>
      </c>
      <c r="J177" s="3">
        <f t="shared" si="56"/>
        <v>0</v>
      </c>
      <c r="K177" s="3">
        <v>0</v>
      </c>
      <c r="L177" s="3">
        <v>0</v>
      </c>
      <c r="M177" s="3">
        <v>0</v>
      </c>
      <c r="N177" s="17">
        <v>0</v>
      </c>
      <c r="O177" s="3">
        <v>0</v>
      </c>
      <c r="P177" s="3">
        <v>0</v>
      </c>
      <c r="Q177" s="35"/>
      <c r="R177" s="35"/>
      <c r="S177" s="35"/>
      <c r="T177" s="35"/>
      <c r="U177" s="35"/>
      <c r="V177" s="35"/>
      <c r="W177" s="38"/>
      <c r="X177" s="35"/>
      <c r="Y177" s="35"/>
    </row>
    <row r="178" spans="1:25" ht="39.6" customHeight="1" x14ac:dyDescent="0.3">
      <c r="A178" s="36"/>
      <c r="B178" s="42"/>
      <c r="C178" s="36"/>
      <c r="D178" s="36"/>
      <c r="E178" s="42"/>
      <c r="F178" s="42"/>
      <c r="G178" s="42"/>
      <c r="H178" s="42"/>
      <c r="I178" s="13" t="s">
        <v>4</v>
      </c>
      <c r="J178" s="3">
        <f t="shared" si="56"/>
        <v>0</v>
      </c>
      <c r="K178" s="3">
        <v>0</v>
      </c>
      <c r="L178" s="3">
        <v>0</v>
      </c>
      <c r="M178" s="3">
        <v>0</v>
      </c>
      <c r="N178" s="17">
        <v>0</v>
      </c>
      <c r="O178" s="3">
        <v>0</v>
      </c>
      <c r="P178" s="3">
        <v>0</v>
      </c>
      <c r="Q178" s="36"/>
      <c r="R178" s="36"/>
      <c r="S178" s="36"/>
      <c r="T178" s="36"/>
      <c r="U178" s="36"/>
      <c r="V178" s="36"/>
      <c r="W178" s="39"/>
      <c r="X178" s="36"/>
      <c r="Y178" s="36"/>
    </row>
    <row r="179" spans="1:25" x14ac:dyDescent="0.3">
      <c r="A179" s="34" t="s">
        <v>69</v>
      </c>
      <c r="B179" s="40" t="s">
        <v>110</v>
      </c>
      <c r="C179" s="34">
        <v>2020</v>
      </c>
      <c r="D179" s="34">
        <v>2025</v>
      </c>
      <c r="E179" s="40" t="s">
        <v>6</v>
      </c>
      <c r="F179" s="40" t="s">
        <v>5</v>
      </c>
      <c r="G179" s="40" t="s">
        <v>5</v>
      </c>
      <c r="H179" s="40" t="s">
        <v>5</v>
      </c>
      <c r="I179" s="32" t="s">
        <v>3</v>
      </c>
      <c r="J179" s="3">
        <f t="shared" si="56"/>
        <v>539123</v>
      </c>
      <c r="K179" s="3">
        <f>K180+K181+K182</f>
        <v>0</v>
      </c>
      <c r="L179" s="3">
        <f t="shared" ref="L179:P179" si="66">L180+L181+L182</f>
        <v>0</v>
      </c>
      <c r="M179" s="3">
        <f t="shared" si="66"/>
        <v>0</v>
      </c>
      <c r="N179" s="17">
        <f t="shared" si="66"/>
        <v>539123</v>
      </c>
      <c r="O179" s="3">
        <f t="shared" si="66"/>
        <v>0</v>
      </c>
      <c r="P179" s="3">
        <f t="shared" si="66"/>
        <v>0</v>
      </c>
      <c r="Q179" s="34" t="s">
        <v>5</v>
      </c>
      <c r="R179" s="34" t="s">
        <v>5</v>
      </c>
      <c r="S179" s="34" t="s">
        <v>5</v>
      </c>
      <c r="T179" s="34" t="s">
        <v>5</v>
      </c>
      <c r="U179" s="34" t="s">
        <v>5</v>
      </c>
      <c r="V179" s="34" t="s">
        <v>5</v>
      </c>
      <c r="W179" s="37" t="s">
        <v>5</v>
      </c>
      <c r="X179" s="34" t="s">
        <v>5</v>
      </c>
      <c r="Y179" s="34" t="s">
        <v>5</v>
      </c>
    </row>
    <row r="180" spans="1:25" ht="27.6" x14ac:dyDescent="0.3">
      <c r="A180" s="35"/>
      <c r="B180" s="41"/>
      <c r="C180" s="35"/>
      <c r="D180" s="35"/>
      <c r="E180" s="41"/>
      <c r="F180" s="41"/>
      <c r="G180" s="41"/>
      <c r="H180" s="41"/>
      <c r="I180" s="13" t="s">
        <v>53</v>
      </c>
      <c r="J180" s="3">
        <f t="shared" si="56"/>
        <v>0</v>
      </c>
      <c r="K180" s="3">
        <f>K184+K188</f>
        <v>0</v>
      </c>
      <c r="L180" s="3">
        <f>L184+L188</f>
        <v>0</v>
      </c>
      <c r="M180" s="3">
        <f t="shared" ref="M180:P180" si="67">M184+M188</f>
        <v>0</v>
      </c>
      <c r="N180" s="17">
        <f t="shared" si="67"/>
        <v>0</v>
      </c>
      <c r="O180" s="3">
        <f t="shared" si="67"/>
        <v>0</v>
      </c>
      <c r="P180" s="3">
        <f t="shared" si="67"/>
        <v>0</v>
      </c>
      <c r="Q180" s="35"/>
      <c r="R180" s="35"/>
      <c r="S180" s="35"/>
      <c r="T180" s="35"/>
      <c r="U180" s="35"/>
      <c r="V180" s="35"/>
      <c r="W180" s="38"/>
      <c r="X180" s="35"/>
      <c r="Y180" s="35"/>
    </row>
    <row r="181" spans="1:25" ht="27.6" x14ac:dyDescent="0.3">
      <c r="A181" s="35"/>
      <c r="B181" s="41"/>
      <c r="C181" s="35"/>
      <c r="D181" s="35"/>
      <c r="E181" s="41"/>
      <c r="F181" s="41"/>
      <c r="G181" s="41"/>
      <c r="H181" s="41"/>
      <c r="I181" s="13" t="s">
        <v>34</v>
      </c>
      <c r="J181" s="3">
        <f t="shared" si="56"/>
        <v>0</v>
      </c>
      <c r="K181" s="3">
        <f>K185+K189</f>
        <v>0</v>
      </c>
      <c r="L181" s="3">
        <f t="shared" ref="L181:L182" si="68">L185+L189</f>
        <v>0</v>
      </c>
      <c r="M181" s="3">
        <f t="shared" ref="M181:P181" si="69">M185+M189</f>
        <v>0</v>
      </c>
      <c r="N181" s="17">
        <f t="shared" si="69"/>
        <v>0</v>
      </c>
      <c r="O181" s="3">
        <f t="shared" si="69"/>
        <v>0</v>
      </c>
      <c r="P181" s="3">
        <f t="shared" si="69"/>
        <v>0</v>
      </c>
      <c r="Q181" s="35"/>
      <c r="R181" s="35"/>
      <c r="S181" s="35"/>
      <c r="T181" s="35"/>
      <c r="U181" s="35"/>
      <c r="V181" s="35"/>
      <c r="W181" s="38"/>
      <c r="X181" s="35"/>
      <c r="Y181" s="35"/>
    </row>
    <row r="182" spans="1:25" ht="36" customHeight="1" x14ac:dyDescent="0.3">
      <c r="A182" s="36"/>
      <c r="B182" s="42"/>
      <c r="C182" s="36"/>
      <c r="D182" s="36"/>
      <c r="E182" s="42"/>
      <c r="F182" s="42"/>
      <c r="G182" s="42"/>
      <c r="H182" s="42"/>
      <c r="I182" s="13" t="s">
        <v>4</v>
      </c>
      <c r="J182" s="3">
        <f t="shared" si="56"/>
        <v>539123</v>
      </c>
      <c r="K182" s="3">
        <f>K186+K190</f>
        <v>0</v>
      </c>
      <c r="L182" s="3">
        <f t="shared" si="68"/>
        <v>0</v>
      </c>
      <c r="M182" s="3">
        <f t="shared" ref="M182:P182" si="70">M186+M190</f>
        <v>0</v>
      </c>
      <c r="N182" s="17">
        <f t="shared" si="70"/>
        <v>539123</v>
      </c>
      <c r="O182" s="3">
        <f t="shared" si="70"/>
        <v>0</v>
      </c>
      <c r="P182" s="3">
        <f t="shared" si="70"/>
        <v>0</v>
      </c>
      <c r="Q182" s="36"/>
      <c r="R182" s="36"/>
      <c r="S182" s="36"/>
      <c r="T182" s="36"/>
      <c r="U182" s="36"/>
      <c r="V182" s="36"/>
      <c r="W182" s="39"/>
      <c r="X182" s="36"/>
      <c r="Y182" s="36"/>
    </row>
    <row r="183" spans="1:25" x14ac:dyDescent="0.3">
      <c r="A183" s="34" t="s">
        <v>70</v>
      </c>
      <c r="B183" s="40" t="s">
        <v>15</v>
      </c>
      <c r="C183" s="34">
        <v>2020</v>
      </c>
      <c r="D183" s="34">
        <v>2025</v>
      </c>
      <c r="E183" s="40" t="s">
        <v>6</v>
      </c>
      <c r="F183" s="40" t="s">
        <v>5</v>
      </c>
      <c r="G183" s="40" t="s">
        <v>5</v>
      </c>
      <c r="H183" s="40" t="s">
        <v>5</v>
      </c>
      <c r="I183" s="32" t="s">
        <v>3</v>
      </c>
      <c r="J183" s="3">
        <f t="shared" si="56"/>
        <v>0</v>
      </c>
      <c r="K183" s="3">
        <v>0</v>
      </c>
      <c r="L183" s="3">
        <v>0</v>
      </c>
      <c r="M183" s="3">
        <v>0</v>
      </c>
      <c r="N183" s="17">
        <v>0</v>
      </c>
      <c r="O183" s="3">
        <v>0</v>
      </c>
      <c r="P183" s="3">
        <v>0</v>
      </c>
      <c r="Q183" s="34" t="s">
        <v>5</v>
      </c>
      <c r="R183" s="34" t="s">
        <v>5</v>
      </c>
      <c r="S183" s="34" t="s">
        <v>5</v>
      </c>
      <c r="T183" s="34" t="s">
        <v>5</v>
      </c>
      <c r="U183" s="34" t="s">
        <v>5</v>
      </c>
      <c r="V183" s="34" t="s">
        <v>5</v>
      </c>
      <c r="W183" s="37" t="s">
        <v>5</v>
      </c>
      <c r="X183" s="34" t="s">
        <v>5</v>
      </c>
      <c r="Y183" s="34" t="s">
        <v>5</v>
      </c>
    </row>
    <row r="184" spans="1:25" ht="27.6" x14ac:dyDescent="0.3">
      <c r="A184" s="35"/>
      <c r="B184" s="41"/>
      <c r="C184" s="35"/>
      <c r="D184" s="35"/>
      <c r="E184" s="41"/>
      <c r="F184" s="41"/>
      <c r="G184" s="41"/>
      <c r="H184" s="41"/>
      <c r="I184" s="13" t="s">
        <v>53</v>
      </c>
      <c r="J184" s="3">
        <f t="shared" si="56"/>
        <v>0</v>
      </c>
      <c r="K184" s="3">
        <v>0</v>
      </c>
      <c r="L184" s="3">
        <v>0</v>
      </c>
      <c r="M184" s="3">
        <v>0</v>
      </c>
      <c r="N184" s="17">
        <v>0</v>
      </c>
      <c r="O184" s="3">
        <v>0</v>
      </c>
      <c r="P184" s="3">
        <v>0</v>
      </c>
      <c r="Q184" s="35"/>
      <c r="R184" s="35"/>
      <c r="S184" s="35"/>
      <c r="T184" s="35"/>
      <c r="U184" s="35"/>
      <c r="V184" s="35"/>
      <c r="W184" s="38"/>
      <c r="X184" s="35"/>
      <c r="Y184" s="35"/>
    </row>
    <row r="185" spans="1:25" ht="27.6" x14ac:dyDescent="0.3">
      <c r="A185" s="35"/>
      <c r="B185" s="41"/>
      <c r="C185" s="35"/>
      <c r="D185" s="35"/>
      <c r="E185" s="41"/>
      <c r="F185" s="41"/>
      <c r="G185" s="41"/>
      <c r="H185" s="41"/>
      <c r="I185" s="13" t="s">
        <v>34</v>
      </c>
      <c r="J185" s="3">
        <f t="shared" si="56"/>
        <v>0</v>
      </c>
      <c r="K185" s="3">
        <v>0</v>
      </c>
      <c r="L185" s="3">
        <v>0</v>
      </c>
      <c r="M185" s="3">
        <v>0</v>
      </c>
      <c r="N185" s="17">
        <v>0</v>
      </c>
      <c r="O185" s="3">
        <v>0</v>
      </c>
      <c r="P185" s="3">
        <v>0</v>
      </c>
      <c r="Q185" s="35"/>
      <c r="R185" s="35"/>
      <c r="S185" s="35"/>
      <c r="T185" s="35"/>
      <c r="U185" s="35"/>
      <c r="V185" s="35"/>
      <c r="W185" s="38"/>
      <c r="X185" s="35"/>
      <c r="Y185" s="35"/>
    </row>
    <row r="186" spans="1:25" ht="43.8" customHeight="1" x14ac:dyDescent="0.3">
      <c r="A186" s="36"/>
      <c r="B186" s="42"/>
      <c r="C186" s="36"/>
      <c r="D186" s="36"/>
      <c r="E186" s="42"/>
      <c r="F186" s="42"/>
      <c r="G186" s="42"/>
      <c r="H186" s="42"/>
      <c r="I186" s="13" t="s">
        <v>4</v>
      </c>
      <c r="J186" s="3">
        <f t="shared" si="56"/>
        <v>539123</v>
      </c>
      <c r="K186" s="3">
        <v>0</v>
      </c>
      <c r="L186" s="3">
        <v>0</v>
      </c>
      <c r="M186" s="3">
        <v>0</v>
      </c>
      <c r="N186" s="17">
        <v>539123</v>
      </c>
      <c r="O186" s="3">
        <v>0</v>
      </c>
      <c r="P186" s="3">
        <v>0</v>
      </c>
      <c r="Q186" s="36"/>
      <c r="R186" s="36"/>
      <c r="S186" s="36"/>
      <c r="T186" s="36"/>
      <c r="U186" s="36"/>
      <c r="V186" s="36"/>
      <c r="W186" s="39"/>
      <c r="X186" s="36"/>
      <c r="Y186" s="36"/>
    </row>
    <row r="187" spans="1:25" x14ac:dyDescent="0.3">
      <c r="A187" s="34" t="s">
        <v>71</v>
      </c>
      <c r="B187" s="40" t="s">
        <v>16</v>
      </c>
      <c r="C187" s="34">
        <v>2020</v>
      </c>
      <c r="D187" s="34">
        <v>2025</v>
      </c>
      <c r="E187" s="40" t="s">
        <v>6</v>
      </c>
      <c r="F187" s="40" t="s">
        <v>5</v>
      </c>
      <c r="G187" s="40" t="s">
        <v>5</v>
      </c>
      <c r="H187" s="40" t="s">
        <v>5</v>
      </c>
      <c r="I187" s="13" t="s">
        <v>3</v>
      </c>
      <c r="J187" s="3">
        <f t="shared" si="56"/>
        <v>0</v>
      </c>
      <c r="K187" s="3">
        <f>K188+K189+K190</f>
        <v>0</v>
      </c>
      <c r="L187" s="3">
        <f t="shared" ref="L187:P187" si="71">L188+L189+L190</f>
        <v>0</v>
      </c>
      <c r="M187" s="3">
        <f t="shared" si="71"/>
        <v>0</v>
      </c>
      <c r="N187" s="17">
        <f t="shared" si="71"/>
        <v>0</v>
      </c>
      <c r="O187" s="3">
        <f t="shared" si="71"/>
        <v>0</v>
      </c>
      <c r="P187" s="3">
        <f t="shared" si="71"/>
        <v>0</v>
      </c>
      <c r="Q187" s="34" t="s">
        <v>5</v>
      </c>
      <c r="R187" s="34" t="s">
        <v>5</v>
      </c>
      <c r="S187" s="34" t="s">
        <v>5</v>
      </c>
      <c r="T187" s="34" t="s">
        <v>5</v>
      </c>
      <c r="U187" s="34" t="s">
        <v>5</v>
      </c>
      <c r="V187" s="34" t="s">
        <v>5</v>
      </c>
      <c r="W187" s="37" t="s">
        <v>5</v>
      </c>
      <c r="X187" s="34" t="s">
        <v>5</v>
      </c>
      <c r="Y187" s="34" t="s">
        <v>5</v>
      </c>
    </row>
    <row r="188" spans="1:25" ht="27.6" x14ac:dyDescent="0.3">
      <c r="A188" s="35"/>
      <c r="B188" s="41"/>
      <c r="C188" s="35"/>
      <c r="D188" s="35"/>
      <c r="E188" s="41"/>
      <c r="F188" s="41"/>
      <c r="G188" s="41"/>
      <c r="H188" s="41"/>
      <c r="I188" s="13" t="s">
        <v>53</v>
      </c>
      <c r="J188" s="3">
        <f t="shared" si="56"/>
        <v>0</v>
      </c>
      <c r="K188" s="3">
        <v>0</v>
      </c>
      <c r="L188" s="3">
        <v>0</v>
      </c>
      <c r="M188" s="3">
        <v>0</v>
      </c>
      <c r="N188" s="17">
        <v>0</v>
      </c>
      <c r="O188" s="3">
        <v>0</v>
      </c>
      <c r="P188" s="3">
        <v>0</v>
      </c>
      <c r="Q188" s="35"/>
      <c r="R188" s="35"/>
      <c r="S188" s="35"/>
      <c r="T188" s="35"/>
      <c r="U188" s="35"/>
      <c r="V188" s="35"/>
      <c r="W188" s="38"/>
      <c r="X188" s="35"/>
      <c r="Y188" s="35"/>
    </row>
    <row r="189" spans="1:25" ht="27.6" x14ac:dyDescent="0.3">
      <c r="A189" s="35"/>
      <c r="B189" s="41"/>
      <c r="C189" s="35"/>
      <c r="D189" s="35"/>
      <c r="E189" s="41"/>
      <c r="F189" s="41"/>
      <c r="G189" s="41"/>
      <c r="H189" s="41"/>
      <c r="I189" s="13" t="s">
        <v>34</v>
      </c>
      <c r="J189" s="3">
        <f t="shared" si="56"/>
        <v>0</v>
      </c>
      <c r="K189" s="3">
        <v>0</v>
      </c>
      <c r="L189" s="3">
        <v>0</v>
      </c>
      <c r="M189" s="3">
        <v>0</v>
      </c>
      <c r="N189" s="17">
        <v>0</v>
      </c>
      <c r="O189" s="3">
        <v>0</v>
      </c>
      <c r="P189" s="3">
        <v>0</v>
      </c>
      <c r="Q189" s="35"/>
      <c r="R189" s="35"/>
      <c r="S189" s="35"/>
      <c r="T189" s="35"/>
      <c r="U189" s="35"/>
      <c r="V189" s="35"/>
      <c r="W189" s="38"/>
      <c r="X189" s="35"/>
      <c r="Y189" s="35"/>
    </row>
    <row r="190" spans="1:25" ht="40.799999999999997" customHeight="1" x14ac:dyDescent="0.3">
      <c r="A190" s="36"/>
      <c r="B190" s="42"/>
      <c r="C190" s="36"/>
      <c r="D190" s="36"/>
      <c r="E190" s="42"/>
      <c r="F190" s="42"/>
      <c r="G190" s="42"/>
      <c r="H190" s="42"/>
      <c r="I190" s="13" t="s">
        <v>4</v>
      </c>
      <c r="J190" s="3">
        <f t="shared" si="56"/>
        <v>0</v>
      </c>
      <c r="K190" s="3">
        <v>0</v>
      </c>
      <c r="L190" s="3">
        <v>0</v>
      </c>
      <c r="M190" s="3">
        <v>0</v>
      </c>
      <c r="N190" s="17">
        <v>0</v>
      </c>
      <c r="O190" s="3">
        <v>0</v>
      </c>
      <c r="P190" s="3">
        <v>0</v>
      </c>
      <c r="Q190" s="36"/>
      <c r="R190" s="36"/>
      <c r="S190" s="36"/>
      <c r="T190" s="36"/>
      <c r="U190" s="36"/>
      <c r="V190" s="36"/>
      <c r="W190" s="39"/>
      <c r="X190" s="36"/>
      <c r="Y190" s="36"/>
    </row>
    <row r="191" spans="1:25" x14ac:dyDescent="0.3">
      <c r="A191" s="34" t="s">
        <v>72</v>
      </c>
      <c r="B191" s="40" t="s">
        <v>106</v>
      </c>
      <c r="C191" s="34">
        <v>2020</v>
      </c>
      <c r="D191" s="34">
        <v>2025</v>
      </c>
      <c r="E191" s="40" t="s">
        <v>6</v>
      </c>
      <c r="F191" s="40" t="s">
        <v>5</v>
      </c>
      <c r="G191" s="40" t="s">
        <v>5</v>
      </c>
      <c r="H191" s="40" t="s">
        <v>5</v>
      </c>
      <c r="I191" s="32" t="s">
        <v>3</v>
      </c>
      <c r="J191" s="3">
        <f t="shared" si="56"/>
        <v>0</v>
      </c>
      <c r="K191" s="3">
        <v>0</v>
      </c>
      <c r="L191" s="3">
        <v>0</v>
      </c>
      <c r="M191" s="3">
        <v>0</v>
      </c>
      <c r="N191" s="17">
        <v>0</v>
      </c>
      <c r="O191" s="3">
        <v>0</v>
      </c>
      <c r="P191" s="3">
        <v>0</v>
      </c>
      <c r="Q191" s="34" t="s">
        <v>5</v>
      </c>
      <c r="R191" s="34" t="s">
        <v>5</v>
      </c>
      <c r="S191" s="34" t="s">
        <v>5</v>
      </c>
      <c r="T191" s="34" t="s">
        <v>5</v>
      </c>
      <c r="U191" s="34" t="s">
        <v>5</v>
      </c>
      <c r="V191" s="34" t="s">
        <v>5</v>
      </c>
      <c r="W191" s="37" t="s">
        <v>5</v>
      </c>
      <c r="X191" s="34" t="s">
        <v>5</v>
      </c>
      <c r="Y191" s="34" t="s">
        <v>5</v>
      </c>
    </row>
    <row r="192" spans="1:25" ht="27.6" x14ac:dyDescent="0.3">
      <c r="A192" s="35"/>
      <c r="B192" s="41"/>
      <c r="C192" s="35"/>
      <c r="D192" s="35"/>
      <c r="E192" s="41"/>
      <c r="F192" s="41"/>
      <c r="G192" s="41"/>
      <c r="H192" s="41"/>
      <c r="I192" s="13" t="s">
        <v>53</v>
      </c>
      <c r="J192" s="3">
        <v>0</v>
      </c>
      <c r="K192" s="3">
        <v>0</v>
      </c>
      <c r="L192" s="3">
        <f>L196+L200</f>
        <v>0</v>
      </c>
      <c r="M192" s="3">
        <v>0</v>
      </c>
      <c r="N192" s="17">
        <v>0</v>
      </c>
      <c r="O192" s="3">
        <v>0</v>
      </c>
      <c r="P192" s="3">
        <v>0</v>
      </c>
      <c r="Q192" s="35"/>
      <c r="R192" s="35"/>
      <c r="S192" s="35"/>
      <c r="T192" s="35"/>
      <c r="U192" s="35"/>
      <c r="V192" s="35"/>
      <c r="W192" s="38"/>
      <c r="X192" s="35"/>
      <c r="Y192" s="35"/>
    </row>
    <row r="193" spans="1:25" ht="27.6" x14ac:dyDescent="0.3">
      <c r="A193" s="35"/>
      <c r="B193" s="41"/>
      <c r="C193" s="35"/>
      <c r="D193" s="35"/>
      <c r="E193" s="41"/>
      <c r="F193" s="41"/>
      <c r="G193" s="41"/>
      <c r="H193" s="41"/>
      <c r="I193" s="13" t="s">
        <v>34</v>
      </c>
      <c r="J193" s="3">
        <v>0</v>
      </c>
      <c r="K193" s="3">
        <v>0</v>
      </c>
      <c r="L193" s="3">
        <f t="shared" ref="L193:L194" si="72">L197+L201</f>
        <v>0</v>
      </c>
      <c r="M193" s="3">
        <v>0</v>
      </c>
      <c r="N193" s="17">
        <v>0</v>
      </c>
      <c r="O193" s="3">
        <v>0</v>
      </c>
      <c r="P193" s="3">
        <v>0</v>
      </c>
      <c r="Q193" s="35"/>
      <c r="R193" s="35"/>
      <c r="S193" s="35"/>
      <c r="T193" s="35"/>
      <c r="U193" s="35"/>
      <c r="V193" s="35"/>
      <c r="W193" s="38"/>
      <c r="X193" s="35"/>
      <c r="Y193" s="35"/>
    </row>
    <row r="194" spans="1:25" ht="26.4" customHeight="1" x14ac:dyDescent="0.3">
      <c r="A194" s="36"/>
      <c r="B194" s="42"/>
      <c r="C194" s="36"/>
      <c r="D194" s="36"/>
      <c r="E194" s="42"/>
      <c r="F194" s="42"/>
      <c r="G194" s="42"/>
      <c r="H194" s="42"/>
      <c r="I194" s="13" t="s">
        <v>4</v>
      </c>
      <c r="J194" s="3">
        <f t="shared" si="56"/>
        <v>0</v>
      </c>
      <c r="K194" s="3">
        <v>0</v>
      </c>
      <c r="L194" s="3">
        <f t="shared" si="72"/>
        <v>0</v>
      </c>
      <c r="M194" s="3">
        <v>0</v>
      </c>
      <c r="N194" s="17">
        <v>0</v>
      </c>
      <c r="O194" s="3">
        <v>0</v>
      </c>
      <c r="P194" s="3">
        <v>0</v>
      </c>
      <c r="Q194" s="36"/>
      <c r="R194" s="36"/>
      <c r="S194" s="36"/>
      <c r="T194" s="36"/>
      <c r="U194" s="36"/>
      <c r="V194" s="36"/>
      <c r="W194" s="39"/>
      <c r="X194" s="36"/>
      <c r="Y194" s="36"/>
    </row>
    <row r="195" spans="1:25" x14ac:dyDescent="0.3">
      <c r="A195" s="34" t="s">
        <v>73</v>
      </c>
      <c r="B195" s="40" t="s">
        <v>15</v>
      </c>
      <c r="C195" s="34">
        <v>2020</v>
      </c>
      <c r="D195" s="34">
        <v>2025</v>
      </c>
      <c r="E195" s="40" t="s">
        <v>6</v>
      </c>
      <c r="F195" s="40" t="s">
        <v>5</v>
      </c>
      <c r="G195" s="40" t="s">
        <v>5</v>
      </c>
      <c r="H195" s="40" t="s">
        <v>5</v>
      </c>
      <c r="I195" s="30" t="s">
        <v>3</v>
      </c>
      <c r="J195" s="3">
        <v>0</v>
      </c>
      <c r="K195" s="3">
        <v>0</v>
      </c>
      <c r="L195" s="3">
        <v>0</v>
      </c>
      <c r="M195" s="3">
        <v>0</v>
      </c>
      <c r="N195" s="17">
        <v>0</v>
      </c>
      <c r="O195" s="3">
        <v>0</v>
      </c>
      <c r="P195" s="3">
        <v>0</v>
      </c>
      <c r="Q195" s="34" t="s">
        <v>5</v>
      </c>
      <c r="R195" s="34" t="s">
        <v>5</v>
      </c>
      <c r="S195" s="34" t="s">
        <v>5</v>
      </c>
      <c r="T195" s="34" t="s">
        <v>5</v>
      </c>
      <c r="U195" s="34" t="s">
        <v>5</v>
      </c>
      <c r="V195" s="34" t="s">
        <v>5</v>
      </c>
      <c r="W195" s="37" t="s">
        <v>5</v>
      </c>
      <c r="X195" s="34" t="s">
        <v>5</v>
      </c>
      <c r="Y195" s="34" t="s">
        <v>5</v>
      </c>
    </row>
    <row r="196" spans="1:25" ht="27.6" x14ac:dyDescent="0.3">
      <c r="A196" s="35"/>
      <c r="B196" s="41"/>
      <c r="C196" s="35"/>
      <c r="D196" s="35"/>
      <c r="E196" s="41"/>
      <c r="F196" s="41"/>
      <c r="G196" s="41"/>
      <c r="H196" s="41"/>
      <c r="I196" s="13" t="s">
        <v>53</v>
      </c>
      <c r="J196" s="3">
        <v>0</v>
      </c>
      <c r="K196" s="3">
        <v>0</v>
      </c>
      <c r="L196" s="3">
        <v>0</v>
      </c>
      <c r="M196" s="3">
        <v>0</v>
      </c>
      <c r="N196" s="17">
        <v>0</v>
      </c>
      <c r="O196" s="3">
        <v>0</v>
      </c>
      <c r="P196" s="3">
        <v>0</v>
      </c>
      <c r="Q196" s="35"/>
      <c r="R196" s="35"/>
      <c r="S196" s="35"/>
      <c r="T196" s="35"/>
      <c r="U196" s="35"/>
      <c r="V196" s="35"/>
      <c r="W196" s="38"/>
      <c r="X196" s="35"/>
      <c r="Y196" s="35"/>
    </row>
    <row r="197" spans="1:25" ht="27.6" x14ac:dyDescent="0.3">
      <c r="A197" s="35"/>
      <c r="B197" s="41"/>
      <c r="C197" s="35"/>
      <c r="D197" s="35"/>
      <c r="E197" s="41"/>
      <c r="F197" s="41"/>
      <c r="G197" s="41"/>
      <c r="H197" s="41"/>
      <c r="I197" s="13" t="s">
        <v>34</v>
      </c>
      <c r="J197" s="3">
        <v>0</v>
      </c>
      <c r="K197" s="3">
        <v>0</v>
      </c>
      <c r="L197" s="3">
        <v>0</v>
      </c>
      <c r="M197" s="3">
        <v>0</v>
      </c>
      <c r="N197" s="17">
        <v>0</v>
      </c>
      <c r="O197" s="3">
        <v>0</v>
      </c>
      <c r="P197" s="3">
        <v>0</v>
      </c>
      <c r="Q197" s="35"/>
      <c r="R197" s="35"/>
      <c r="S197" s="35"/>
      <c r="T197" s="35"/>
      <c r="U197" s="35"/>
      <c r="V197" s="35"/>
      <c r="W197" s="38"/>
      <c r="X197" s="35"/>
      <c r="Y197" s="35"/>
    </row>
    <row r="198" spans="1:25" ht="27.6" x14ac:dyDescent="0.3">
      <c r="A198" s="36"/>
      <c r="B198" s="42"/>
      <c r="C198" s="36"/>
      <c r="D198" s="36"/>
      <c r="E198" s="42"/>
      <c r="F198" s="42"/>
      <c r="G198" s="42"/>
      <c r="H198" s="42"/>
      <c r="I198" s="13" t="s">
        <v>4</v>
      </c>
      <c r="J198" s="3">
        <f t="shared" ref="J198:J202" si="73">SUM(K198:P198)</f>
        <v>0</v>
      </c>
      <c r="K198" s="3">
        <v>0</v>
      </c>
      <c r="L198" s="3">
        <v>0</v>
      </c>
      <c r="M198" s="3">
        <v>0</v>
      </c>
      <c r="N198" s="17">
        <v>0</v>
      </c>
      <c r="O198" s="3">
        <v>0</v>
      </c>
      <c r="P198" s="3">
        <v>0</v>
      </c>
      <c r="Q198" s="36"/>
      <c r="R198" s="36"/>
      <c r="S198" s="36"/>
      <c r="T198" s="36"/>
      <c r="U198" s="36"/>
      <c r="V198" s="36"/>
      <c r="W198" s="39"/>
      <c r="X198" s="36"/>
      <c r="Y198" s="36"/>
    </row>
    <row r="199" spans="1:25" x14ac:dyDescent="0.3">
      <c r="A199" s="34" t="s">
        <v>74</v>
      </c>
      <c r="B199" s="40" t="s">
        <v>16</v>
      </c>
      <c r="C199" s="34">
        <v>2020</v>
      </c>
      <c r="D199" s="34">
        <v>2025</v>
      </c>
      <c r="E199" s="40" t="s">
        <v>6</v>
      </c>
      <c r="F199" s="40" t="s">
        <v>5</v>
      </c>
      <c r="G199" s="40" t="s">
        <v>5</v>
      </c>
      <c r="H199" s="40" t="s">
        <v>5</v>
      </c>
      <c r="I199" s="32" t="s">
        <v>3</v>
      </c>
      <c r="J199" s="3">
        <f t="shared" si="73"/>
        <v>0</v>
      </c>
      <c r="K199" s="3">
        <v>0</v>
      </c>
      <c r="L199" s="3">
        <v>0</v>
      </c>
      <c r="M199" s="3">
        <v>0</v>
      </c>
      <c r="N199" s="17">
        <v>0</v>
      </c>
      <c r="O199" s="3">
        <v>0</v>
      </c>
      <c r="P199" s="3">
        <v>0</v>
      </c>
      <c r="Q199" s="34" t="s">
        <v>5</v>
      </c>
      <c r="R199" s="34" t="s">
        <v>5</v>
      </c>
      <c r="S199" s="34" t="s">
        <v>5</v>
      </c>
      <c r="T199" s="34" t="s">
        <v>5</v>
      </c>
      <c r="U199" s="34" t="s">
        <v>5</v>
      </c>
      <c r="V199" s="34" t="s">
        <v>5</v>
      </c>
      <c r="W199" s="37" t="s">
        <v>5</v>
      </c>
      <c r="X199" s="34" t="s">
        <v>5</v>
      </c>
      <c r="Y199" s="34" t="s">
        <v>5</v>
      </c>
    </row>
    <row r="200" spans="1:25" ht="27.6" x14ac:dyDescent="0.3">
      <c r="A200" s="35"/>
      <c r="B200" s="41"/>
      <c r="C200" s="35"/>
      <c r="D200" s="35"/>
      <c r="E200" s="41"/>
      <c r="F200" s="41"/>
      <c r="G200" s="41"/>
      <c r="H200" s="41"/>
      <c r="I200" s="13" t="s">
        <v>53</v>
      </c>
      <c r="J200" s="3">
        <f t="shared" si="73"/>
        <v>0</v>
      </c>
      <c r="K200" s="3">
        <v>0</v>
      </c>
      <c r="L200" s="3">
        <v>0</v>
      </c>
      <c r="M200" s="3">
        <v>0</v>
      </c>
      <c r="N200" s="17">
        <v>0</v>
      </c>
      <c r="O200" s="3">
        <v>0</v>
      </c>
      <c r="P200" s="3">
        <v>0</v>
      </c>
      <c r="Q200" s="35"/>
      <c r="R200" s="35"/>
      <c r="S200" s="35"/>
      <c r="T200" s="35"/>
      <c r="U200" s="35"/>
      <c r="V200" s="35"/>
      <c r="W200" s="38"/>
      <c r="X200" s="35"/>
      <c r="Y200" s="35"/>
    </row>
    <row r="201" spans="1:25" ht="27.6" x14ac:dyDescent="0.3">
      <c r="A201" s="35"/>
      <c r="B201" s="41"/>
      <c r="C201" s="35"/>
      <c r="D201" s="35"/>
      <c r="E201" s="41"/>
      <c r="F201" s="41"/>
      <c r="G201" s="41"/>
      <c r="H201" s="41"/>
      <c r="I201" s="13" t="s">
        <v>34</v>
      </c>
      <c r="J201" s="3">
        <f t="shared" si="73"/>
        <v>0</v>
      </c>
      <c r="K201" s="3">
        <v>0</v>
      </c>
      <c r="L201" s="3">
        <v>0</v>
      </c>
      <c r="M201" s="3">
        <v>0</v>
      </c>
      <c r="N201" s="17">
        <v>0</v>
      </c>
      <c r="O201" s="3">
        <v>0</v>
      </c>
      <c r="P201" s="3">
        <v>0</v>
      </c>
      <c r="Q201" s="35"/>
      <c r="R201" s="35"/>
      <c r="S201" s="35"/>
      <c r="T201" s="35"/>
      <c r="U201" s="35"/>
      <c r="V201" s="35"/>
      <c r="W201" s="38"/>
      <c r="X201" s="35"/>
      <c r="Y201" s="35"/>
    </row>
    <row r="202" spans="1:25" ht="27.6" x14ac:dyDescent="0.3">
      <c r="A202" s="36"/>
      <c r="B202" s="42"/>
      <c r="C202" s="36"/>
      <c r="D202" s="36"/>
      <c r="E202" s="42"/>
      <c r="F202" s="42"/>
      <c r="G202" s="42"/>
      <c r="H202" s="42"/>
      <c r="I202" s="13" t="s">
        <v>4</v>
      </c>
      <c r="J202" s="3">
        <f t="shared" si="73"/>
        <v>0</v>
      </c>
      <c r="K202" s="3">
        <v>0</v>
      </c>
      <c r="L202" s="3">
        <v>0</v>
      </c>
      <c r="M202" s="3">
        <v>0</v>
      </c>
      <c r="N202" s="17">
        <v>0</v>
      </c>
      <c r="O202" s="3">
        <v>0</v>
      </c>
      <c r="P202" s="3">
        <v>0</v>
      </c>
      <c r="Q202" s="36"/>
      <c r="R202" s="36"/>
      <c r="S202" s="36"/>
      <c r="T202" s="36"/>
      <c r="U202" s="36"/>
      <c r="V202" s="36"/>
      <c r="W202" s="39"/>
      <c r="X202" s="36"/>
      <c r="Y202" s="36"/>
    </row>
    <row r="203" spans="1:25" x14ac:dyDescent="0.3">
      <c r="A203" s="89" t="s">
        <v>75</v>
      </c>
      <c r="B203" s="40" t="s">
        <v>108</v>
      </c>
      <c r="C203" s="34">
        <v>2020</v>
      </c>
      <c r="D203" s="34">
        <v>2025</v>
      </c>
      <c r="E203" s="40" t="s">
        <v>6</v>
      </c>
      <c r="F203" s="40" t="s">
        <v>5</v>
      </c>
      <c r="G203" s="40" t="s">
        <v>5</v>
      </c>
      <c r="H203" s="40" t="s">
        <v>5</v>
      </c>
      <c r="I203" s="32" t="s">
        <v>3</v>
      </c>
      <c r="J203" s="3">
        <f t="shared" ref="J203:J206" si="74">SUM(K203:P203)</f>
        <v>0</v>
      </c>
      <c r="K203" s="3">
        <v>0</v>
      </c>
      <c r="L203" s="3">
        <v>0</v>
      </c>
      <c r="M203" s="3">
        <v>0</v>
      </c>
      <c r="N203" s="17">
        <v>0</v>
      </c>
      <c r="O203" s="3">
        <v>0</v>
      </c>
      <c r="P203" s="3">
        <v>0</v>
      </c>
      <c r="Q203" s="34" t="s">
        <v>5</v>
      </c>
      <c r="R203" s="34" t="s">
        <v>5</v>
      </c>
      <c r="S203" s="34" t="s">
        <v>5</v>
      </c>
      <c r="T203" s="34" t="s">
        <v>5</v>
      </c>
      <c r="U203" s="34" t="s">
        <v>5</v>
      </c>
      <c r="V203" s="34" t="s">
        <v>5</v>
      </c>
      <c r="W203" s="37" t="s">
        <v>5</v>
      </c>
      <c r="X203" s="34" t="s">
        <v>5</v>
      </c>
      <c r="Y203" s="34" t="s">
        <v>5</v>
      </c>
    </row>
    <row r="204" spans="1:25" ht="27.6" x14ac:dyDescent="0.3">
      <c r="A204" s="90"/>
      <c r="B204" s="41"/>
      <c r="C204" s="35"/>
      <c r="D204" s="35"/>
      <c r="E204" s="41"/>
      <c r="F204" s="41"/>
      <c r="G204" s="41"/>
      <c r="H204" s="41"/>
      <c r="I204" s="13" t="s">
        <v>53</v>
      </c>
      <c r="J204" s="3">
        <f t="shared" si="74"/>
        <v>0</v>
      </c>
      <c r="K204" s="3">
        <v>0</v>
      </c>
      <c r="L204" s="3">
        <f>L208+L212</f>
        <v>0</v>
      </c>
      <c r="M204" s="3">
        <v>0</v>
      </c>
      <c r="N204" s="17">
        <v>0</v>
      </c>
      <c r="O204" s="3">
        <v>0</v>
      </c>
      <c r="P204" s="3">
        <v>0</v>
      </c>
      <c r="Q204" s="35"/>
      <c r="R204" s="35"/>
      <c r="S204" s="35"/>
      <c r="T204" s="35"/>
      <c r="U204" s="35"/>
      <c r="V204" s="35"/>
      <c r="W204" s="38"/>
      <c r="X204" s="35"/>
      <c r="Y204" s="35"/>
    </row>
    <row r="205" spans="1:25" ht="27.6" x14ac:dyDescent="0.3">
      <c r="A205" s="90"/>
      <c r="B205" s="41"/>
      <c r="C205" s="35"/>
      <c r="D205" s="35"/>
      <c r="E205" s="41"/>
      <c r="F205" s="41"/>
      <c r="G205" s="41"/>
      <c r="H205" s="41"/>
      <c r="I205" s="13" t="s">
        <v>34</v>
      </c>
      <c r="J205" s="3">
        <f t="shared" si="74"/>
        <v>0</v>
      </c>
      <c r="K205" s="3">
        <v>0</v>
      </c>
      <c r="L205" s="3">
        <v>0</v>
      </c>
      <c r="M205" s="3">
        <v>0</v>
      </c>
      <c r="N205" s="17">
        <v>0</v>
      </c>
      <c r="O205" s="3">
        <v>0</v>
      </c>
      <c r="P205" s="3">
        <v>0</v>
      </c>
      <c r="Q205" s="35"/>
      <c r="R205" s="35"/>
      <c r="S205" s="35"/>
      <c r="T205" s="35"/>
      <c r="U205" s="35"/>
      <c r="V205" s="35"/>
      <c r="W205" s="38"/>
      <c r="X205" s="35"/>
      <c r="Y205" s="35"/>
    </row>
    <row r="206" spans="1:25" ht="27.6" x14ac:dyDescent="0.3">
      <c r="A206" s="36"/>
      <c r="B206" s="42"/>
      <c r="C206" s="36"/>
      <c r="D206" s="36"/>
      <c r="E206" s="42"/>
      <c r="F206" s="42"/>
      <c r="G206" s="42"/>
      <c r="H206" s="42"/>
      <c r="I206" s="13" t="s">
        <v>4</v>
      </c>
      <c r="J206" s="3">
        <f t="shared" si="74"/>
        <v>0</v>
      </c>
      <c r="K206" s="3">
        <v>0</v>
      </c>
      <c r="L206" s="3">
        <v>0</v>
      </c>
      <c r="M206" s="3">
        <v>0</v>
      </c>
      <c r="N206" s="17">
        <v>0</v>
      </c>
      <c r="O206" s="3">
        <v>0</v>
      </c>
      <c r="P206" s="3">
        <v>0</v>
      </c>
      <c r="Q206" s="36"/>
      <c r="R206" s="36"/>
      <c r="S206" s="36"/>
      <c r="T206" s="36"/>
      <c r="U206" s="36"/>
      <c r="V206" s="36"/>
      <c r="W206" s="39"/>
      <c r="X206" s="36"/>
      <c r="Y206" s="36"/>
    </row>
    <row r="207" spans="1:25" x14ac:dyDescent="0.3">
      <c r="A207" s="89" t="s">
        <v>76</v>
      </c>
      <c r="B207" s="40" t="s">
        <v>109</v>
      </c>
      <c r="C207" s="34">
        <v>2020</v>
      </c>
      <c r="D207" s="34">
        <v>2025</v>
      </c>
      <c r="E207" s="40" t="s">
        <v>6</v>
      </c>
      <c r="F207" s="40" t="s">
        <v>5</v>
      </c>
      <c r="G207" s="40" t="s">
        <v>5</v>
      </c>
      <c r="H207" s="40" t="s">
        <v>5</v>
      </c>
      <c r="I207" s="32" t="s">
        <v>3</v>
      </c>
      <c r="J207" s="3">
        <f t="shared" ref="J207:J214" si="75">SUM(K207:P207)</f>
        <v>0</v>
      </c>
      <c r="K207" s="3">
        <v>0</v>
      </c>
      <c r="L207" s="3">
        <v>0</v>
      </c>
      <c r="M207" s="3">
        <v>0</v>
      </c>
      <c r="N207" s="17">
        <v>0</v>
      </c>
      <c r="O207" s="3">
        <v>0</v>
      </c>
      <c r="P207" s="3">
        <v>0</v>
      </c>
      <c r="Q207" s="34" t="s">
        <v>5</v>
      </c>
      <c r="R207" s="34" t="s">
        <v>5</v>
      </c>
      <c r="S207" s="34" t="s">
        <v>5</v>
      </c>
      <c r="T207" s="34" t="s">
        <v>5</v>
      </c>
      <c r="U207" s="34" t="s">
        <v>5</v>
      </c>
      <c r="V207" s="34" t="s">
        <v>5</v>
      </c>
      <c r="W207" s="37" t="s">
        <v>5</v>
      </c>
      <c r="X207" s="34" t="s">
        <v>5</v>
      </c>
      <c r="Y207" s="34" t="s">
        <v>5</v>
      </c>
    </row>
    <row r="208" spans="1:25" ht="27.6" x14ac:dyDescent="0.3">
      <c r="A208" s="90"/>
      <c r="B208" s="41"/>
      <c r="C208" s="35"/>
      <c r="D208" s="35"/>
      <c r="E208" s="41"/>
      <c r="F208" s="41"/>
      <c r="G208" s="41"/>
      <c r="H208" s="41"/>
      <c r="I208" s="13" t="s">
        <v>53</v>
      </c>
      <c r="J208" s="3">
        <f t="shared" si="75"/>
        <v>0</v>
      </c>
      <c r="K208" s="3">
        <v>0</v>
      </c>
      <c r="L208" s="3">
        <v>0</v>
      </c>
      <c r="M208" s="3">
        <v>0</v>
      </c>
      <c r="N208" s="17">
        <v>0</v>
      </c>
      <c r="O208" s="3">
        <v>0</v>
      </c>
      <c r="P208" s="3">
        <v>0</v>
      </c>
      <c r="Q208" s="35"/>
      <c r="R208" s="35"/>
      <c r="S208" s="35"/>
      <c r="T208" s="35"/>
      <c r="U208" s="35"/>
      <c r="V208" s="35"/>
      <c r="W208" s="38"/>
      <c r="X208" s="35"/>
      <c r="Y208" s="35"/>
    </row>
    <row r="209" spans="1:25" ht="27.6" x14ac:dyDescent="0.3">
      <c r="A209" s="90"/>
      <c r="B209" s="41"/>
      <c r="C209" s="35"/>
      <c r="D209" s="35"/>
      <c r="E209" s="41"/>
      <c r="F209" s="41"/>
      <c r="G209" s="41"/>
      <c r="H209" s="41"/>
      <c r="I209" s="13" t="s">
        <v>34</v>
      </c>
      <c r="J209" s="3">
        <f t="shared" si="75"/>
        <v>0</v>
      </c>
      <c r="K209" s="3">
        <v>0</v>
      </c>
      <c r="L209" s="3">
        <v>0</v>
      </c>
      <c r="M209" s="3">
        <v>0</v>
      </c>
      <c r="N209" s="17">
        <v>0</v>
      </c>
      <c r="O209" s="3">
        <v>0</v>
      </c>
      <c r="P209" s="3">
        <v>0</v>
      </c>
      <c r="Q209" s="35"/>
      <c r="R209" s="35"/>
      <c r="S209" s="35"/>
      <c r="T209" s="35"/>
      <c r="U209" s="35"/>
      <c r="V209" s="35"/>
      <c r="W209" s="38"/>
      <c r="X209" s="35"/>
      <c r="Y209" s="35"/>
    </row>
    <row r="210" spans="1:25" ht="27.6" x14ac:dyDescent="0.3">
      <c r="A210" s="36"/>
      <c r="B210" s="42"/>
      <c r="C210" s="36"/>
      <c r="D210" s="36"/>
      <c r="E210" s="42"/>
      <c r="F210" s="42"/>
      <c r="G210" s="42"/>
      <c r="H210" s="42"/>
      <c r="I210" s="13" t="s">
        <v>4</v>
      </c>
      <c r="J210" s="3">
        <f t="shared" si="75"/>
        <v>0</v>
      </c>
      <c r="K210" s="3">
        <v>0</v>
      </c>
      <c r="L210" s="3">
        <v>0</v>
      </c>
      <c r="M210" s="3">
        <v>0</v>
      </c>
      <c r="N210" s="17">
        <v>0</v>
      </c>
      <c r="O210" s="3">
        <v>0</v>
      </c>
      <c r="P210" s="3">
        <v>0</v>
      </c>
      <c r="Q210" s="36"/>
      <c r="R210" s="36"/>
      <c r="S210" s="36"/>
      <c r="T210" s="36"/>
      <c r="U210" s="36"/>
      <c r="V210" s="36"/>
      <c r="W210" s="39"/>
      <c r="X210" s="36"/>
      <c r="Y210" s="36"/>
    </row>
    <row r="211" spans="1:25" x14ac:dyDescent="0.3">
      <c r="A211" s="43" t="s">
        <v>107</v>
      </c>
      <c r="B211" s="47" t="s">
        <v>223</v>
      </c>
      <c r="C211" s="43">
        <v>2020</v>
      </c>
      <c r="D211" s="43">
        <v>2025</v>
      </c>
      <c r="E211" s="47" t="s">
        <v>6</v>
      </c>
      <c r="F211" s="40" t="s">
        <v>5</v>
      </c>
      <c r="G211" s="40" t="s">
        <v>5</v>
      </c>
      <c r="H211" s="40" t="s">
        <v>5</v>
      </c>
      <c r="I211" s="30" t="s">
        <v>3</v>
      </c>
      <c r="J211" s="3">
        <f t="shared" si="75"/>
        <v>5970398.5299999993</v>
      </c>
      <c r="K211" s="3">
        <f>K212+K213+K214</f>
        <v>160000</v>
      </c>
      <c r="L211" s="3">
        <f t="shared" ref="L211:P211" si="76">L212+L213+L214</f>
        <v>5176456.8</v>
      </c>
      <c r="M211" s="3">
        <f t="shared" si="76"/>
        <v>633941.73</v>
      </c>
      <c r="N211" s="17">
        <f t="shared" si="76"/>
        <v>0</v>
      </c>
      <c r="O211" s="3">
        <f t="shared" si="76"/>
        <v>0</v>
      </c>
      <c r="P211" s="3">
        <f t="shared" si="76"/>
        <v>0</v>
      </c>
      <c r="Q211" s="34" t="s">
        <v>5</v>
      </c>
      <c r="R211" s="34" t="s">
        <v>5</v>
      </c>
      <c r="S211" s="34" t="s">
        <v>5</v>
      </c>
      <c r="T211" s="34" t="s">
        <v>5</v>
      </c>
      <c r="U211" s="34" t="s">
        <v>5</v>
      </c>
      <c r="V211" s="34" t="s">
        <v>5</v>
      </c>
      <c r="W211" s="37" t="s">
        <v>5</v>
      </c>
      <c r="X211" s="34" t="s">
        <v>5</v>
      </c>
      <c r="Y211" s="34" t="s">
        <v>5</v>
      </c>
    </row>
    <row r="212" spans="1:25" ht="27.6" x14ac:dyDescent="0.3">
      <c r="A212" s="43"/>
      <c r="B212" s="47"/>
      <c r="C212" s="43"/>
      <c r="D212" s="43"/>
      <c r="E212" s="47"/>
      <c r="F212" s="41"/>
      <c r="G212" s="41"/>
      <c r="H212" s="41"/>
      <c r="I212" s="13" t="s">
        <v>53</v>
      </c>
      <c r="J212" s="3">
        <f t="shared" si="75"/>
        <v>0</v>
      </c>
      <c r="K212" s="3">
        <v>0</v>
      </c>
      <c r="L212" s="3">
        <f>L216</f>
        <v>0</v>
      </c>
      <c r="M212" s="3">
        <f t="shared" ref="M212:P212" si="77">M216</f>
        <v>0</v>
      </c>
      <c r="N212" s="17">
        <f t="shared" si="77"/>
        <v>0</v>
      </c>
      <c r="O212" s="3">
        <f t="shared" si="77"/>
        <v>0</v>
      </c>
      <c r="P212" s="3">
        <f t="shared" si="77"/>
        <v>0</v>
      </c>
      <c r="Q212" s="35"/>
      <c r="R212" s="35"/>
      <c r="S212" s="35"/>
      <c r="T212" s="35"/>
      <c r="U212" s="35"/>
      <c r="V212" s="35"/>
      <c r="W212" s="38"/>
      <c r="X212" s="35"/>
      <c r="Y212" s="35"/>
    </row>
    <row r="213" spans="1:25" ht="27.6" x14ac:dyDescent="0.3">
      <c r="A213" s="43"/>
      <c r="B213" s="47"/>
      <c r="C213" s="43"/>
      <c r="D213" s="43"/>
      <c r="E213" s="47"/>
      <c r="F213" s="41"/>
      <c r="G213" s="41"/>
      <c r="H213" s="41"/>
      <c r="I213" s="13" t="s">
        <v>34</v>
      </c>
      <c r="J213" s="3">
        <f t="shared" si="75"/>
        <v>3784956.16</v>
      </c>
      <c r="K213" s="3">
        <v>0</v>
      </c>
      <c r="L213" s="3">
        <f>L217</f>
        <v>3784956.16</v>
      </c>
      <c r="M213" s="3">
        <f t="shared" ref="M213" si="78">M217</f>
        <v>0</v>
      </c>
      <c r="N213" s="17">
        <v>0</v>
      </c>
      <c r="O213" s="3">
        <v>0</v>
      </c>
      <c r="P213" s="3">
        <v>0</v>
      </c>
      <c r="Q213" s="35"/>
      <c r="R213" s="35"/>
      <c r="S213" s="35"/>
      <c r="T213" s="35"/>
      <c r="U213" s="35"/>
      <c r="V213" s="35"/>
      <c r="W213" s="38"/>
      <c r="X213" s="35"/>
      <c r="Y213" s="35"/>
    </row>
    <row r="214" spans="1:25" ht="27.6" x14ac:dyDescent="0.3">
      <c r="A214" s="43"/>
      <c r="B214" s="47"/>
      <c r="C214" s="43"/>
      <c r="D214" s="43"/>
      <c r="E214" s="47"/>
      <c r="F214" s="42"/>
      <c r="G214" s="42"/>
      <c r="H214" s="42"/>
      <c r="I214" s="13" t="s">
        <v>4</v>
      </c>
      <c r="J214" s="3">
        <f t="shared" si="75"/>
        <v>2185442.37</v>
      </c>
      <c r="K214" s="3">
        <v>160000</v>
      </c>
      <c r="L214" s="3">
        <f>L218</f>
        <v>1391500.64</v>
      </c>
      <c r="M214" s="3">
        <f t="shared" ref="M214" si="79">M218</f>
        <v>633941.73</v>
      </c>
      <c r="N214" s="17">
        <v>0</v>
      </c>
      <c r="O214" s="3">
        <v>0</v>
      </c>
      <c r="P214" s="3">
        <v>0</v>
      </c>
      <c r="Q214" s="36"/>
      <c r="R214" s="36"/>
      <c r="S214" s="36"/>
      <c r="T214" s="36"/>
      <c r="U214" s="36"/>
      <c r="V214" s="36"/>
      <c r="W214" s="39"/>
      <c r="X214" s="36"/>
      <c r="Y214" s="36"/>
    </row>
    <row r="215" spans="1:25" x14ac:dyDescent="0.3">
      <c r="A215" s="43" t="s">
        <v>132</v>
      </c>
      <c r="B215" s="47" t="s">
        <v>133</v>
      </c>
      <c r="C215" s="43">
        <v>2020</v>
      </c>
      <c r="D215" s="43">
        <v>2025</v>
      </c>
      <c r="E215" s="47" t="s">
        <v>6</v>
      </c>
      <c r="F215" s="40" t="s">
        <v>5</v>
      </c>
      <c r="G215" s="40" t="s">
        <v>5</v>
      </c>
      <c r="H215" s="40" t="s">
        <v>5</v>
      </c>
      <c r="I215" s="30" t="s">
        <v>3</v>
      </c>
      <c r="J215" s="3">
        <f>SUM(K215:P215)</f>
        <v>5810398.5299999993</v>
      </c>
      <c r="K215" s="3">
        <f t="shared" ref="K215:P215" si="80">K216+K217+K218</f>
        <v>0</v>
      </c>
      <c r="L215" s="3">
        <f t="shared" si="80"/>
        <v>5176456.8</v>
      </c>
      <c r="M215" s="3">
        <f t="shared" si="80"/>
        <v>633941.73</v>
      </c>
      <c r="N215" s="17">
        <f t="shared" si="80"/>
        <v>0</v>
      </c>
      <c r="O215" s="3">
        <f t="shared" si="80"/>
        <v>0</v>
      </c>
      <c r="P215" s="3">
        <f t="shared" si="80"/>
        <v>0</v>
      </c>
      <c r="Q215" s="34" t="s">
        <v>5</v>
      </c>
      <c r="R215" s="34" t="s">
        <v>5</v>
      </c>
      <c r="S215" s="34" t="s">
        <v>5</v>
      </c>
      <c r="T215" s="34" t="s">
        <v>5</v>
      </c>
      <c r="U215" s="34" t="s">
        <v>5</v>
      </c>
      <c r="V215" s="34" t="s">
        <v>5</v>
      </c>
      <c r="W215" s="37" t="s">
        <v>5</v>
      </c>
      <c r="X215" s="34" t="s">
        <v>5</v>
      </c>
      <c r="Y215" s="34" t="s">
        <v>5</v>
      </c>
    </row>
    <row r="216" spans="1:25" ht="27.6" x14ac:dyDescent="0.3">
      <c r="A216" s="43"/>
      <c r="B216" s="47"/>
      <c r="C216" s="43"/>
      <c r="D216" s="43"/>
      <c r="E216" s="47"/>
      <c r="F216" s="41"/>
      <c r="G216" s="41"/>
      <c r="H216" s="41"/>
      <c r="I216" s="13" t="s">
        <v>53</v>
      </c>
      <c r="J216" s="3">
        <f t="shared" ref="J216:J246" si="81">SUM(K216:P216)</f>
        <v>0</v>
      </c>
      <c r="K216" s="3">
        <v>0</v>
      </c>
      <c r="L216" s="3">
        <v>0</v>
      </c>
      <c r="M216" s="3">
        <v>0</v>
      </c>
      <c r="N216" s="17">
        <v>0</v>
      </c>
      <c r="O216" s="3">
        <v>0</v>
      </c>
      <c r="P216" s="3">
        <v>0</v>
      </c>
      <c r="Q216" s="35"/>
      <c r="R216" s="35"/>
      <c r="S216" s="35"/>
      <c r="T216" s="35"/>
      <c r="U216" s="35"/>
      <c r="V216" s="35"/>
      <c r="W216" s="38"/>
      <c r="X216" s="35"/>
      <c r="Y216" s="35"/>
    </row>
    <row r="217" spans="1:25" ht="27.6" x14ac:dyDescent="0.3">
      <c r="A217" s="43"/>
      <c r="B217" s="47"/>
      <c r="C217" s="43"/>
      <c r="D217" s="43"/>
      <c r="E217" s="47"/>
      <c r="F217" s="41"/>
      <c r="G217" s="41"/>
      <c r="H217" s="41"/>
      <c r="I217" s="13" t="s">
        <v>34</v>
      </c>
      <c r="J217" s="3">
        <f t="shared" si="81"/>
        <v>3784956.16</v>
      </c>
      <c r="K217" s="3">
        <v>0</v>
      </c>
      <c r="L217" s="3">
        <v>3784956.16</v>
      </c>
      <c r="M217" s="3">
        <v>0</v>
      </c>
      <c r="N217" s="17">
        <v>0</v>
      </c>
      <c r="O217" s="3">
        <v>0</v>
      </c>
      <c r="P217" s="3">
        <v>0</v>
      </c>
      <c r="Q217" s="35"/>
      <c r="R217" s="35"/>
      <c r="S217" s="35"/>
      <c r="T217" s="35"/>
      <c r="U217" s="35"/>
      <c r="V217" s="35"/>
      <c r="W217" s="38"/>
      <c r="X217" s="35"/>
      <c r="Y217" s="35"/>
    </row>
    <row r="218" spans="1:25" ht="40.799999999999997" customHeight="1" x14ac:dyDescent="0.3">
      <c r="A218" s="43"/>
      <c r="B218" s="47"/>
      <c r="C218" s="43"/>
      <c r="D218" s="43"/>
      <c r="E218" s="47"/>
      <c r="F218" s="42"/>
      <c r="G218" s="42"/>
      <c r="H218" s="42"/>
      <c r="I218" s="13" t="s">
        <v>4</v>
      </c>
      <c r="J218" s="3">
        <f t="shared" si="81"/>
        <v>2025442.3699999999</v>
      </c>
      <c r="K218" s="3">
        <v>0</v>
      </c>
      <c r="L218" s="3">
        <v>1391500.64</v>
      </c>
      <c r="M218" s="3">
        <v>633941.73</v>
      </c>
      <c r="N218" s="17">
        <v>0</v>
      </c>
      <c r="O218" s="3">
        <v>0</v>
      </c>
      <c r="P218" s="3">
        <v>0</v>
      </c>
      <c r="Q218" s="36"/>
      <c r="R218" s="36"/>
      <c r="S218" s="36"/>
      <c r="T218" s="36"/>
      <c r="U218" s="36"/>
      <c r="V218" s="36"/>
      <c r="W218" s="39"/>
      <c r="X218" s="36"/>
      <c r="Y218" s="36"/>
    </row>
    <row r="219" spans="1:25" x14ac:dyDescent="0.3">
      <c r="A219" s="43" t="s">
        <v>139</v>
      </c>
      <c r="B219" s="47" t="s">
        <v>143</v>
      </c>
      <c r="C219" s="43">
        <v>2020</v>
      </c>
      <c r="D219" s="43">
        <v>2025</v>
      </c>
      <c r="E219" s="47" t="s">
        <v>6</v>
      </c>
      <c r="F219" s="47" t="s">
        <v>5</v>
      </c>
      <c r="G219" s="47" t="s">
        <v>5</v>
      </c>
      <c r="H219" s="47" t="s">
        <v>5</v>
      </c>
      <c r="I219" s="13" t="s">
        <v>3</v>
      </c>
      <c r="J219" s="3">
        <f t="shared" si="81"/>
        <v>6003243.1300000008</v>
      </c>
      <c r="K219" s="3">
        <f>K220+K221+K222</f>
        <v>0</v>
      </c>
      <c r="L219" s="3">
        <f t="shared" ref="L219:P219" si="82">L220+L221+L222</f>
        <v>999981.78</v>
      </c>
      <c r="M219" s="3">
        <f t="shared" si="82"/>
        <v>0</v>
      </c>
      <c r="N219" s="17">
        <f t="shared" si="82"/>
        <v>5003261.3500000006</v>
      </c>
      <c r="O219" s="3">
        <f t="shared" si="82"/>
        <v>0</v>
      </c>
      <c r="P219" s="3">
        <f t="shared" si="82"/>
        <v>0</v>
      </c>
      <c r="Q219" s="40" t="s">
        <v>147</v>
      </c>
      <c r="R219" s="43" t="s">
        <v>148</v>
      </c>
      <c r="S219" s="43">
        <v>10598.609700000001</v>
      </c>
      <c r="T219" s="43" t="s">
        <v>5</v>
      </c>
      <c r="U219" s="43">
        <v>1358.6097</v>
      </c>
      <c r="V219" s="43" t="s">
        <v>5</v>
      </c>
      <c r="W219" s="53">
        <v>9240</v>
      </c>
      <c r="X219" s="43" t="s">
        <v>5</v>
      </c>
      <c r="Y219" s="43" t="s">
        <v>5</v>
      </c>
    </row>
    <row r="220" spans="1:25" ht="27.6" x14ac:dyDescent="0.3">
      <c r="A220" s="43"/>
      <c r="B220" s="47"/>
      <c r="C220" s="43"/>
      <c r="D220" s="43"/>
      <c r="E220" s="47"/>
      <c r="F220" s="47"/>
      <c r="G220" s="47"/>
      <c r="H220" s="47"/>
      <c r="I220" s="13" t="s">
        <v>53</v>
      </c>
      <c r="J220" s="3">
        <f t="shared" si="81"/>
        <v>0</v>
      </c>
      <c r="K220" s="3">
        <f>K224+K228+K232+K236+K240+K244</f>
        <v>0</v>
      </c>
      <c r="L220" s="3">
        <f t="shared" ref="L220:P220" si="83">L224+L228+L232+L236+L240+L244</f>
        <v>0</v>
      </c>
      <c r="M220" s="3">
        <f t="shared" si="83"/>
        <v>0</v>
      </c>
      <c r="N220" s="17">
        <f t="shared" si="83"/>
        <v>0</v>
      </c>
      <c r="O220" s="3">
        <f t="shared" si="83"/>
        <v>0</v>
      </c>
      <c r="P220" s="3">
        <f t="shared" si="83"/>
        <v>0</v>
      </c>
      <c r="Q220" s="41"/>
      <c r="R220" s="43"/>
      <c r="S220" s="43"/>
      <c r="T220" s="43"/>
      <c r="U220" s="43"/>
      <c r="V220" s="43"/>
      <c r="W220" s="53"/>
      <c r="X220" s="43"/>
      <c r="Y220" s="43"/>
    </row>
    <row r="221" spans="1:25" ht="27.6" x14ac:dyDescent="0.3">
      <c r="A221" s="43"/>
      <c r="B221" s="47"/>
      <c r="C221" s="43"/>
      <c r="D221" s="43"/>
      <c r="E221" s="47"/>
      <c r="F221" s="47"/>
      <c r="G221" s="47"/>
      <c r="H221" s="47"/>
      <c r="I221" s="13" t="s">
        <v>34</v>
      </c>
      <c r="J221" s="3">
        <f t="shared" si="81"/>
        <v>5236252.1400000006</v>
      </c>
      <c r="K221" s="3">
        <f t="shared" ref="K221:P222" si="84">K225+K229+K233+K237+K241+K245</f>
        <v>0</v>
      </c>
      <c r="L221" s="3">
        <f t="shared" si="84"/>
        <v>959982.49</v>
      </c>
      <c r="M221" s="3">
        <f t="shared" si="84"/>
        <v>0</v>
      </c>
      <c r="N221" s="17">
        <f t="shared" si="84"/>
        <v>4276269.6500000004</v>
      </c>
      <c r="O221" s="3">
        <f t="shared" si="84"/>
        <v>0</v>
      </c>
      <c r="P221" s="3">
        <f t="shared" si="84"/>
        <v>0</v>
      </c>
      <c r="Q221" s="41"/>
      <c r="R221" s="43"/>
      <c r="S221" s="43"/>
      <c r="T221" s="43"/>
      <c r="U221" s="43"/>
      <c r="V221" s="43"/>
      <c r="W221" s="53"/>
      <c r="X221" s="43"/>
      <c r="Y221" s="43"/>
    </row>
    <row r="222" spans="1:25" ht="42" customHeight="1" x14ac:dyDescent="0.3">
      <c r="A222" s="43"/>
      <c r="B222" s="47"/>
      <c r="C222" s="43"/>
      <c r="D222" s="43"/>
      <c r="E222" s="47"/>
      <c r="F222" s="47"/>
      <c r="G222" s="47"/>
      <c r="H222" s="47"/>
      <c r="I222" s="13" t="s">
        <v>4</v>
      </c>
      <c r="J222" s="3">
        <f t="shared" si="81"/>
        <v>766990.99</v>
      </c>
      <c r="K222" s="3">
        <f t="shared" si="84"/>
        <v>0</v>
      </c>
      <c r="L222" s="3">
        <f t="shared" si="84"/>
        <v>39999.29</v>
      </c>
      <c r="M222" s="3">
        <f t="shared" si="84"/>
        <v>0</v>
      </c>
      <c r="N222" s="17">
        <f t="shared" si="84"/>
        <v>726991.7</v>
      </c>
      <c r="O222" s="3">
        <f t="shared" si="84"/>
        <v>0</v>
      </c>
      <c r="P222" s="3">
        <f t="shared" si="84"/>
        <v>0</v>
      </c>
      <c r="Q222" s="42"/>
      <c r="R222" s="43"/>
      <c r="S222" s="43"/>
      <c r="T222" s="43"/>
      <c r="U222" s="43"/>
      <c r="V222" s="43"/>
      <c r="W222" s="53"/>
      <c r="X222" s="43"/>
      <c r="Y222" s="43"/>
    </row>
    <row r="223" spans="1:25" x14ac:dyDescent="0.3">
      <c r="A223" s="43" t="s">
        <v>140</v>
      </c>
      <c r="B223" s="40" t="s">
        <v>144</v>
      </c>
      <c r="C223" s="43">
        <v>2020</v>
      </c>
      <c r="D223" s="43">
        <v>2025</v>
      </c>
      <c r="E223" s="47" t="s">
        <v>6</v>
      </c>
      <c r="F223" s="47" t="s">
        <v>5</v>
      </c>
      <c r="G223" s="47" t="s">
        <v>5</v>
      </c>
      <c r="H223" s="47" t="s">
        <v>5</v>
      </c>
      <c r="I223" s="13" t="s">
        <v>3</v>
      </c>
      <c r="J223" s="3">
        <f t="shared" si="81"/>
        <v>73999.98</v>
      </c>
      <c r="K223" s="3">
        <f>K224+K225+K226</f>
        <v>0</v>
      </c>
      <c r="L223" s="3">
        <f t="shared" ref="L223:P223" si="85">L224+L225+L226</f>
        <v>73999.98</v>
      </c>
      <c r="M223" s="3">
        <f t="shared" si="85"/>
        <v>0</v>
      </c>
      <c r="N223" s="17">
        <f t="shared" si="85"/>
        <v>0</v>
      </c>
      <c r="O223" s="3">
        <f t="shared" si="85"/>
        <v>0</v>
      </c>
      <c r="P223" s="3">
        <f t="shared" si="85"/>
        <v>0</v>
      </c>
      <c r="Q223" s="34" t="s">
        <v>5</v>
      </c>
      <c r="R223" s="34" t="s">
        <v>5</v>
      </c>
      <c r="S223" s="34" t="s">
        <v>5</v>
      </c>
      <c r="T223" s="34" t="s">
        <v>5</v>
      </c>
      <c r="U223" s="34" t="s">
        <v>5</v>
      </c>
      <c r="V223" s="34" t="s">
        <v>5</v>
      </c>
      <c r="W223" s="37" t="s">
        <v>5</v>
      </c>
      <c r="X223" s="34" t="s">
        <v>5</v>
      </c>
      <c r="Y223" s="34" t="s">
        <v>5</v>
      </c>
    </row>
    <row r="224" spans="1:25" ht="27.6" x14ac:dyDescent="0.3">
      <c r="A224" s="43"/>
      <c r="B224" s="41"/>
      <c r="C224" s="43"/>
      <c r="D224" s="43"/>
      <c r="E224" s="47"/>
      <c r="F224" s="47"/>
      <c r="G224" s="47"/>
      <c r="H224" s="47"/>
      <c r="I224" s="13" t="s">
        <v>53</v>
      </c>
      <c r="J224" s="3">
        <f t="shared" si="81"/>
        <v>0</v>
      </c>
      <c r="K224" s="3">
        <v>0</v>
      </c>
      <c r="L224" s="3">
        <v>0</v>
      </c>
      <c r="M224" s="3">
        <v>0</v>
      </c>
      <c r="N224" s="17">
        <v>0</v>
      </c>
      <c r="O224" s="3">
        <v>0</v>
      </c>
      <c r="P224" s="3">
        <v>0</v>
      </c>
      <c r="Q224" s="35"/>
      <c r="R224" s="35"/>
      <c r="S224" s="35"/>
      <c r="T224" s="35"/>
      <c r="U224" s="35"/>
      <c r="V224" s="35"/>
      <c r="W224" s="38"/>
      <c r="X224" s="35"/>
      <c r="Y224" s="35"/>
    </row>
    <row r="225" spans="1:25" ht="27.6" x14ac:dyDescent="0.3">
      <c r="A225" s="43"/>
      <c r="B225" s="41"/>
      <c r="C225" s="43"/>
      <c r="D225" s="43"/>
      <c r="E225" s="47"/>
      <c r="F225" s="47"/>
      <c r="G225" s="47"/>
      <c r="H225" s="47"/>
      <c r="I225" s="13" t="s">
        <v>34</v>
      </c>
      <c r="J225" s="3">
        <f t="shared" si="81"/>
        <v>71039.98</v>
      </c>
      <c r="K225" s="3">
        <v>0</v>
      </c>
      <c r="L225" s="3">
        <v>71039.98</v>
      </c>
      <c r="M225" s="3">
        <v>0</v>
      </c>
      <c r="N225" s="17">
        <v>0</v>
      </c>
      <c r="O225" s="3">
        <v>0</v>
      </c>
      <c r="P225" s="3">
        <v>0</v>
      </c>
      <c r="Q225" s="35"/>
      <c r="R225" s="35"/>
      <c r="S225" s="35"/>
      <c r="T225" s="35"/>
      <c r="U225" s="35"/>
      <c r="V225" s="35"/>
      <c r="W225" s="38"/>
      <c r="X225" s="35"/>
      <c r="Y225" s="35"/>
    </row>
    <row r="226" spans="1:25" ht="27.6" x14ac:dyDescent="0.3">
      <c r="A226" s="43"/>
      <c r="B226" s="42"/>
      <c r="C226" s="43"/>
      <c r="D226" s="43"/>
      <c r="E226" s="47"/>
      <c r="F226" s="47"/>
      <c r="G226" s="47"/>
      <c r="H226" s="47"/>
      <c r="I226" s="13" t="s">
        <v>4</v>
      </c>
      <c r="J226" s="3">
        <f t="shared" si="81"/>
        <v>2960</v>
      </c>
      <c r="K226" s="3">
        <v>0</v>
      </c>
      <c r="L226" s="3">
        <v>2960</v>
      </c>
      <c r="M226" s="3">
        <v>0</v>
      </c>
      <c r="N226" s="17">
        <v>0</v>
      </c>
      <c r="O226" s="3">
        <v>0</v>
      </c>
      <c r="P226" s="3">
        <v>0</v>
      </c>
      <c r="Q226" s="36"/>
      <c r="R226" s="36"/>
      <c r="S226" s="36"/>
      <c r="T226" s="36"/>
      <c r="U226" s="36"/>
      <c r="V226" s="36"/>
      <c r="W226" s="39"/>
      <c r="X226" s="36"/>
      <c r="Y226" s="36"/>
    </row>
    <row r="227" spans="1:25" x14ac:dyDescent="0.3">
      <c r="A227" s="34" t="s">
        <v>141</v>
      </c>
      <c r="B227" s="40" t="s">
        <v>145</v>
      </c>
      <c r="C227" s="34">
        <v>2020</v>
      </c>
      <c r="D227" s="34">
        <v>2025</v>
      </c>
      <c r="E227" s="40" t="s">
        <v>6</v>
      </c>
      <c r="F227" s="40" t="s">
        <v>5</v>
      </c>
      <c r="G227" s="40" t="s">
        <v>5</v>
      </c>
      <c r="H227" s="40" t="s">
        <v>5</v>
      </c>
      <c r="I227" s="13" t="s">
        <v>3</v>
      </c>
      <c r="J227" s="3">
        <f t="shared" si="81"/>
        <v>981565.55</v>
      </c>
      <c r="K227" s="3">
        <f>K228+K229+K230</f>
        <v>0</v>
      </c>
      <c r="L227" s="3">
        <f t="shared" ref="L227:P227" si="86">L228+L229+L230</f>
        <v>481982.23</v>
      </c>
      <c r="M227" s="3">
        <f t="shared" si="86"/>
        <v>0</v>
      </c>
      <c r="N227" s="17">
        <f t="shared" si="86"/>
        <v>499583.32</v>
      </c>
      <c r="O227" s="3">
        <f t="shared" si="86"/>
        <v>0</v>
      </c>
      <c r="P227" s="3">
        <f t="shared" si="86"/>
        <v>0</v>
      </c>
      <c r="Q227" s="34" t="s">
        <v>5</v>
      </c>
      <c r="R227" s="34" t="s">
        <v>5</v>
      </c>
      <c r="S227" s="34" t="s">
        <v>5</v>
      </c>
      <c r="T227" s="34" t="s">
        <v>5</v>
      </c>
      <c r="U227" s="34" t="s">
        <v>5</v>
      </c>
      <c r="V227" s="34" t="s">
        <v>5</v>
      </c>
      <c r="W227" s="37" t="s">
        <v>5</v>
      </c>
      <c r="X227" s="34" t="s">
        <v>5</v>
      </c>
      <c r="Y227" s="34" t="s">
        <v>5</v>
      </c>
    </row>
    <row r="228" spans="1:25" ht="27.6" x14ac:dyDescent="0.3">
      <c r="A228" s="35"/>
      <c r="B228" s="41"/>
      <c r="C228" s="35"/>
      <c r="D228" s="35"/>
      <c r="E228" s="41"/>
      <c r="F228" s="41"/>
      <c r="G228" s="41"/>
      <c r="H228" s="41"/>
      <c r="I228" s="13" t="s">
        <v>53</v>
      </c>
      <c r="J228" s="3">
        <f t="shared" si="81"/>
        <v>0</v>
      </c>
      <c r="K228" s="3">
        <v>0</v>
      </c>
      <c r="L228" s="3">
        <v>0</v>
      </c>
      <c r="M228" s="3">
        <v>0</v>
      </c>
      <c r="N228" s="17">
        <v>0</v>
      </c>
      <c r="O228" s="3">
        <v>0</v>
      </c>
      <c r="P228" s="3">
        <v>0</v>
      </c>
      <c r="Q228" s="35"/>
      <c r="R228" s="35"/>
      <c r="S228" s="35"/>
      <c r="T228" s="35"/>
      <c r="U228" s="35"/>
      <c r="V228" s="35"/>
      <c r="W228" s="38"/>
      <c r="X228" s="35"/>
      <c r="Y228" s="35"/>
    </row>
    <row r="229" spans="1:25" ht="27.6" x14ac:dyDescent="0.3">
      <c r="A229" s="35"/>
      <c r="B229" s="41"/>
      <c r="C229" s="35"/>
      <c r="D229" s="35"/>
      <c r="E229" s="41"/>
      <c r="F229" s="41"/>
      <c r="G229" s="41"/>
      <c r="H229" s="41"/>
      <c r="I229" s="13" t="s">
        <v>34</v>
      </c>
      <c r="J229" s="3">
        <f t="shared" si="81"/>
        <v>889695.02</v>
      </c>
      <c r="K229" s="3">
        <v>0</v>
      </c>
      <c r="L229" s="3">
        <v>462702.94</v>
      </c>
      <c r="M229" s="3">
        <v>0</v>
      </c>
      <c r="N229" s="17">
        <v>426992.08</v>
      </c>
      <c r="O229" s="3">
        <v>0</v>
      </c>
      <c r="P229" s="3">
        <v>0</v>
      </c>
      <c r="Q229" s="35"/>
      <c r="R229" s="35"/>
      <c r="S229" s="35"/>
      <c r="T229" s="35"/>
      <c r="U229" s="35"/>
      <c r="V229" s="35"/>
      <c r="W229" s="38"/>
      <c r="X229" s="35"/>
      <c r="Y229" s="35"/>
    </row>
    <row r="230" spans="1:25" ht="39.6" customHeight="1" x14ac:dyDescent="0.3">
      <c r="A230" s="36"/>
      <c r="B230" s="42"/>
      <c r="C230" s="36"/>
      <c r="D230" s="36"/>
      <c r="E230" s="42"/>
      <c r="F230" s="42"/>
      <c r="G230" s="42"/>
      <c r="H230" s="42"/>
      <c r="I230" s="13" t="s">
        <v>4</v>
      </c>
      <c r="J230" s="3">
        <f t="shared" si="81"/>
        <v>91870.53</v>
      </c>
      <c r="K230" s="3">
        <v>0</v>
      </c>
      <c r="L230" s="3">
        <v>19279.29</v>
      </c>
      <c r="M230" s="3">
        <v>0</v>
      </c>
      <c r="N230" s="17">
        <v>72591.240000000005</v>
      </c>
      <c r="O230" s="3">
        <v>0</v>
      </c>
      <c r="P230" s="3">
        <v>0</v>
      </c>
      <c r="Q230" s="36"/>
      <c r="R230" s="36"/>
      <c r="S230" s="36"/>
      <c r="T230" s="36"/>
      <c r="U230" s="36"/>
      <c r="V230" s="36"/>
      <c r="W230" s="39"/>
      <c r="X230" s="36"/>
      <c r="Y230" s="36"/>
    </row>
    <row r="231" spans="1:25" x14ac:dyDescent="0.3">
      <c r="A231" s="44" t="s">
        <v>142</v>
      </c>
      <c r="B231" s="47" t="s">
        <v>146</v>
      </c>
      <c r="C231" s="43">
        <v>2020</v>
      </c>
      <c r="D231" s="43">
        <v>2025</v>
      </c>
      <c r="E231" s="40" t="s">
        <v>6</v>
      </c>
      <c r="F231" s="43" t="s">
        <v>5</v>
      </c>
      <c r="G231" s="43" t="s">
        <v>5</v>
      </c>
      <c r="H231" s="43" t="s">
        <v>5</v>
      </c>
      <c r="I231" s="13" t="s">
        <v>3</v>
      </c>
      <c r="J231" s="3">
        <f t="shared" si="81"/>
        <v>762675.91</v>
      </c>
      <c r="K231" s="3">
        <f>K232+K233+K234</f>
        <v>0</v>
      </c>
      <c r="L231" s="3">
        <f t="shared" ref="L231:P231" si="87">L232+L233+L234</f>
        <v>443999.57</v>
      </c>
      <c r="M231" s="3">
        <f t="shared" si="87"/>
        <v>0</v>
      </c>
      <c r="N231" s="17">
        <f t="shared" si="87"/>
        <v>318676.34000000003</v>
      </c>
      <c r="O231" s="3">
        <f t="shared" si="87"/>
        <v>0</v>
      </c>
      <c r="P231" s="3">
        <f t="shared" si="87"/>
        <v>0</v>
      </c>
      <c r="Q231" s="43" t="s">
        <v>5</v>
      </c>
      <c r="R231" s="43" t="s">
        <v>5</v>
      </c>
      <c r="S231" s="43" t="s">
        <v>5</v>
      </c>
      <c r="T231" s="43" t="s">
        <v>5</v>
      </c>
      <c r="U231" s="43" t="s">
        <v>5</v>
      </c>
      <c r="V231" s="43" t="s">
        <v>5</v>
      </c>
      <c r="W231" s="53" t="s">
        <v>5</v>
      </c>
      <c r="X231" s="43" t="s">
        <v>5</v>
      </c>
      <c r="Y231" s="43" t="s">
        <v>5</v>
      </c>
    </row>
    <row r="232" spans="1:25" ht="27.6" x14ac:dyDescent="0.3">
      <c r="A232" s="45"/>
      <c r="B232" s="47"/>
      <c r="C232" s="43"/>
      <c r="D232" s="43"/>
      <c r="E232" s="41"/>
      <c r="F232" s="43"/>
      <c r="G232" s="43"/>
      <c r="H232" s="43"/>
      <c r="I232" s="13" t="s">
        <v>53</v>
      </c>
      <c r="J232" s="3">
        <f t="shared" si="81"/>
        <v>0</v>
      </c>
      <c r="K232" s="3">
        <v>0</v>
      </c>
      <c r="L232" s="3">
        <v>0</v>
      </c>
      <c r="M232" s="3">
        <v>0</v>
      </c>
      <c r="N232" s="17">
        <v>0</v>
      </c>
      <c r="O232" s="3">
        <v>0</v>
      </c>
      <c r="P232" s="3">
        <v>0</v>
      </c>
      <c r="Q232" s="43"/>
      <c r="R232" s="43"/>
      <c r="S232" s="43"/>
      <c r="T232" s="43"/>
      <c r="U232" s="43"/>
      <c r="V232" s="43"/>
      <c r="W232" s="53"/>
      <c r="X232" s="43"/>
      <c r="Y232" s="43"/>
    </row>
    <row r="233" spans="1:25" ht="27.6" x14ac:dyDescent="0.3">
      <c r="A233" s="45"/>
      <c r="B233" s="47"/>
      <c r="C233" s="43"/>
      <c r="D233" s="43"/>
      <c r="E233" s="41"/>
      <c r="F233" s="43"/>
      <c r="G233" s="43"/>
      <c r="H233" s="43"/>
      <c r="I233" s="13" t="s">
        <v>34</v>
      </c>
      <c r="J233" s="3">
        <f t="shared" si="81"/>
        <v>698611.10000000009</v>
      </c>
      <c r="K233" s="3">
        <v>0</v>
      </c>
      <c r="L233" s="3">
        <v>426239.57</v>
      </c>
      <c r="M233" s="3">
        <v>0</v>
      </c>
      <c r="N233" s="17">
        <v>272371.53000000003</v>
      </c>
      <c r="O233" s="3">
        <v>0</v>
      </c>
      <c r="P233" s="3">
        <v>0</v>
      </c>
      <c r="Q233" s="43"/>
      <c r="R233" s="43"/>
      <c r="S233" s="43"/>
      <c r="T233" s="43"/>
      <c r="U233" s="43"/>
      <c r="V233" s="43"/>
      <c r="W233" s="53"/>
      <c r="X233" s="43"/>
      <c r="Y233" s="43"/>
    </row>
    <row r="234" spans="1:25" ht="42" customHeight="1" x14ac:dyDescent="0.3">
      <c r="A234" s="46"/>
      <c r="B234" s="47"/>
      <c r="C234" s="43"/>
      <c r="D234" s="43"/>
      <c r="E234" s="42"/>
      <c r="F234" s="43"/>
      <c r="G234" s="43"/>
      <c r="H234" s="43"/>
      <c r="I234" s="13" t="s">
        <v>4</v>
      </c>
      <c r="J234" s="3">
        <f t="shared" si="81"/>
        <v>64064.81</v>
      </c>
      <c r="K234" s="3">
        <v>0</v>
      </c>
      <c r="L234" s="3">
        <v>17760</v>
      </c>
      <c r="M234" s="3">
        <v>0</v>
      </c>
      <c r="N234" s="17">
        <v>46304.81</v>
      </c>
      <c r="O234" s="3">
        <v>0</v>
      </c>
      <c r="P234" s="3">
        <v>0</v>
      </c>
      <c r="Q234" s="43"/>
      <c r="R234" s="43"/>
      <c r="S234" s="43"/>
      <c r="T234" s="43"/>
      <c r="U234" s="43"/>
      <c r="V234" s="43"/>
      <c r="W234" s="53"/>
      <c r="X234" s="43"/>
      <c r="Y234" s="43"/>
    </row>
    <row r="235" spans="1:25" x14ac:dyDescent="0.3">
      <c r="A235" s="34" t="s">
        <v>224</v>
      </c>
      <c r="B235" s="47" t="s">
        <v>227</v>
      </c>
      <c r="C235" s="43">
        <v>2020</v>
      </c>
      <c r="D235" s="43">
        <v>2025</v>
      </c>
      <c r="E235" s="40" t="s">
        <v>6</v>
      </c>
      <c r="F235" s="43" t="s">
        <v>5</v>
      </c>
      <c r="G235" s="43" t="s">
        <v>5</v>
      </c>
      <c r="H235" s="43" t="s">
        <v>5</v>
      </c>
      <c r="I235" s="13" t="s">
        <v>3</v>
      </c>
      <c r="J235" s="3">
        <f t="shared" si="81"/>
        <v>49621.95</v>
      </c>
      <c r="K235" s="3">
        <f>K236+K237+K238</f>
        <v>0</v>
      </c>
      <c r="L235" s="3">
        <f t="shared" ref="L235:P235" si="88">L236+L237+L238</f>
        <v>0</v>
      </c>
      <c r="M235" s="3">
        <f t="shared" si="88"/>
        <v>0</v>
      </c>
      <c r="N235" s="17">
        <f t="shared" si="88"/>
        <v>49621.95</v>
      </c>
      <c r="O235" s="3">
        <f t="shared" si="88"/>
        <v>0</v>
      </c>
      <c r="P235" s="3">
        <f t="shared" si="88"/>
        <v>0</v>
      </c>
      <c r="Q235" s="43" t="s">
        <v>5</v>
      </c>
      <c r="R235" s="43" t="s">
        <v>5</v>
      </c>
      <c r="S235" s="43" t="s">
        <v>5</v>
      </c>
      <c r="T235" s="43" t="s">
        <v>5</v>
      </c>
      <c r="U235" s="43" t="s">
        <v>5</v>
      </c>
      <c r="V235" s="43" t="s">
        <v>5</v>
      </c>
      <c r="W235" s="53" t="s">
        <v>5</v>
      </c>
      <c r="X235" s="43" t="s">
        <v>5</v>
      </c>
      <c r="Y235" s="43" t="s">
        <v>5</v>
      </c>
    </row>
    <row r="236" spans="1:25" ht="27.6" x14ac:dyDescent="0.3">
      <c r="A236" s="35"/>
      <c r="B236" s="47"/>
      <c r="C236" s="43"/>
      <c r="D236" s="43"/>
      <c r="E236" s="41"/>
      <c r="F236" s="43"/>
      <c r="G236" s="43"/>
      <c r="H236" s="43"/>
      <c r="I236" s="13" t="s">
        <v>53</v>
      </c>
      <c r="J236" s="3">
        <f t="shared" si="81"/>
        <v>0</v>
      </c>
      <c r="K236" s="3">
        <v>0</v>
      </c>
      <c r="L236" s="3">
        <v>0</v>
      </c>
      <c r="M236" s="3">
        <v>0</v>
      </c>
      <c r="N236" s="17">
        <v>0</v>
      </c>
      <c r="O236" s="3">
        <v>0</v>
      </c>
      <c r="P236" s="3">
        <v>0</v>
      </c>
      <c r="Q236" s="43"/>
      <c r="R236" s="43"/>
      <c r="S236" s="43"/>
      <c r="T236" s="43"/>
      <c r="U236" s="43"/>
      <c r="V236" s="43"/>
      <c r="W236" s="53"/>
      <c r="X236" s="43"/>
      <c r="Y236" s="43"/>
    </row>
    <row r="237" spans="1:25" ht="27.6" x14ac:dyDescent="0.3">
      <c r="A237" s="35"/>
      <c r="B237" s="47"/>
      <c r="C237" s="43"/>
      <c r="D237" s="43"/>
      <c r="E237" s="41"/>
      <c r="F237" s="43"/>
      <c r="G237" s="43"/>
      <c r="H237" s="43"/>
      <c r="I237" s="13" t="s">
        <v>34</v>
      </c>
      <c r="J237" s="3">
        <f t="shared" si="81"/>
        <v>42411.7</v>
      </c>
      <c r="K237" s="3">
        <v>0</v>
      </c>
      <c r="L237" s="3">
        <v>0</v>
      </c>
      <c r="M237" s="3">
        <v>0</v>
      </c>
      <c r="N237" s="17">
        <v>42411.7</v>
      </c>
      <c r="O237" s="3">
        <v>0</v>
      </c>
      <c r="P237" s="3">
        <v>0</v>
      </c>
      <c r="Q237" s="43"/>
      <c r="R237" s="43"/>
      <c r="S237" s="43"/>
      <c r="T237" s="43"/>
      <c r="U237" s="43"/>
      <c r="V237" s="43"/>
      <c r="W237" s="53"/>
      <c r="X237" s="43"/>
      <c r="Y237" s="43"/>
    </row>
    <row r="238" spans="1:25" ht="39.6" customHeight="1" x14ac:dyDescent="0.3">
      <c r="A238" s="36"/>
      <c r="B238" s="47"/>
      <c r="C238" s="43"/>
      <c r="D238" s="43"/>
      <c r="E238" s="42"/>
      <c r="F238" s="43"/>
      <c r="G238" s="43"/>
      <c r="H238" s="43"/>
      <c r="I238" s="13" t="s">
        <v>4</v>
      </c>
      <c r="J238" s="3">
        <f t="shared" si="81"/>
        <v>7210.25</v>
      </c>
      <c r="K238" s="3">
        <v>0</v>
      </c>
      <c r="L238" s="3">
        <v>0</v>
      </c>
      <c r="M238" s="3">
        <v>0</v>
      </c>
      <c r="N238" s="17">
        <v>7210.25</v>
      </c>
      <c r="O238" s="3">
        <v>0</v>
      </c>
      <c r="P238" s="3">
        <v>0</v>
      </c>
      <c r="Q238" s="43"/>
      <c r="R238" s="43"/>
      <c r="S238" s="43"/>
      <c r="T238" s="43"/>
      <c r="U238" s="43"/>
      <c r="V238" s="43"/>
      <c r="W238" s="53"/>
      <c r="X238" s="43"/>
      <c r="Y238" s="43"/>
    </row>
    <row r="239" spans="1:25" x14ac:dyDescent="0.3">
      <c r="A239" s="44" t="s">
        <v>225</v>
      </c>
      <c r="B239" s="47" t="s">
        <v>228</v>
      </c>
      <c r="C239" s="43">
        <v>2020</v>
      </c>
      <c r="D239" s="43">
        <v>2025</v>
      </c>
      <c r="E239" s="40" t="s">
        <v>6</v>
      </c>
      <c r="F239" s="43" t="s">
        <v>5</v>
      </c>
      <c r="G239" s="43" t="s">
        <v>5</v>
      </c>
      <c r="H239" s="43" t="s">
        <v>5</v>
      </c>
      <c r="I239" s="13" t="s">
        <v>3</v>
      </c>
      <c r="J239" s="3">
        <f t="shared" si="81"/>
        <v>1423363.31</v>
      </c>
      <c r="K239" s="3">
        <f>K240+K241+K242</f>
        <v>0</v>
      </c>
      <c r="L239" s="3">
        <f t="shared" ref="L239:P239" si="89">L240+L241+L242</f>
        <v>0</v>
      </c>
      <c r="M239" s="3">
        <f t="shared" si="89"/>
        <v>0</v>
      </c>
      <c r="N239" s="17">
        <f t="shared" si="89"/>
        <v>1423363.31</v>
      </c>
      <c r="O239" s="3">
        <f t="shared" si="89"/>
        <v>0</v>
      </c>
      <c r="P239" s="3">
        <f t="shared" si="89"/>
        <v>0</v>
      </c>
      <c r="Q239" s="43" t="s">
        <v>5</v>
      </c>
      <c r="R239" s="43" t="s">
        <v>5</v>
      </c>
      <c r="S239" s="43" t="s">
        <v>5</v>
      </c>
      <c r="T239" s="43" t="s">
        <v>5</v>
      </c>
      <c r="U239" s="43" t="s">
        <v>5</v>
      </c>
      <c r="V239" s="43" t="s">
        <v>5</v>
      </c>
      <c r="W239" s="53" t="s">
        <v>5</v>
      </c>
      <c r="X239" s="43" t="s">
        <v>5</v>
      </c>
      <c r="Y239" s="43" t="s">
        <v>5</v>
      </c>
    </row>
    <row r="240" spans="1:25" ht="27.6" x14ac:dyDescent="0.3">
      <c r="A240" s="45"/>
      <c r="B240" s="47"/>
      <c r="C240" s="43"/>
      <c r="D240" s="43"/>
      <c r="E240" s="41"/>
      <c r="F240" s="43"/>
      <c r="G240" s="43"/>
      <c r="H240" s="43"/>
      <c r="I240" s="13" t="s">
        <v>53</v>
      </c>
      <c r="J240" s="3">
        <f t="shared" si="81"/>
        <v>0</v>
      </c>
      <c r="K240" s="3">
        <v>0</v>
      </c>
      <c r="L240" s="3">
        <v>0</v>
      </c>
      <c r="M240" s="3">
        <v>0</v>
      </c>
      <c r="N240" s="17">
        <v>0</v>
      </c>
      <c r="O240" s="3">
        <v>0</v>
      </c>
      <c r="P240" s="3">
        <v>0</v>
      </c>
      <c r="Q240" s="43"/>
      <c r="R240" s="43"/>
      <c r="S240" s="43"/>
      <c r="T240" s="43"/>
      <c r="U240" s="43"/>
      <c r="V240" s="43"/>
      <c r="W240" s="53"/>
      <c r="X240" s="43"/>
      <c r="Y240" s="43"/>
    </row>
    <row r="241" spans="1:25" ht="27.6" x14ac:dyDescent="0.3">
      <c r="A241" s="45"/>
      <c r="B241" s="47"/>
      <c r="C241" s="43"/>
      <c r="D241" s="43"/>
      <c r="E241" s="41"/>
      <c r="F241" s="43"/>
      <c r="G241" s="43"/>
      <c r="H241" s="43"/>
      <c r="I241" s="13" t="s">
        <v>34</v>
      </c>
      <c r="J241" s="3">
        <f t="shared" si="81"/>
        <v>1216543.55</v>
      </c>
      <c r="K241" s="3">
        <v>0</v>
      </c>
      <c r="L241" s="3">
        <v>0</v>
      </c>
      <c r="M241" s="3">
        <v>0</v>
      </c>
      <c r="N241" s="17">
        <v>1216543.55</v>
      </c>
      <c r="O241" s="3">
        <v>0</v>
      </c>
      <c r="P241" s="3">
        <v>0</v>
      </c>
      <c r="Q241" s="43"/>
      <c r="R241" s="43"/>
      <c r="S241" s="43"/>
      <c r="T241" s="43"/>
      <c r="U241" s="43"/>
      <c r="V241" s="43"/>
      <c r="W241" s="53"/>
      <c r="X241" s="43"/>
      <c r="Y241" s="43"/>
    </row>
    <row r="242" spans="1:25" ht="42" customHeight="1" x14ac:dyDescent="0.3">
      <c r="A242" s="46"/>
      <c r="B242" s="47"/>
      <c r="C242" s="43"/>
      <c r="D242" s="43"/>
      <c r="E242" s="42"/>
      <c r="F242" s="43"/>
      <c r="G242" s="43"/>
      <c r="H242" s="43"/>
      <c r="I242" s="13" t="s">
        <v>4</v>
      </c>
      <c r="J242" s="3">
        <f t="shared" si="81"/>
        <v>206819.76</v>
      </c>
      <c r="K242" s="3">
        <v>0</v>
      </c>
      <c r="L242" s="3">
        <v>0</v>
      </c>
      <c r="M242" s="3">
        <v>0</v>
      </c>
      <c r="N242" s="17">
        <v>206819.76</v>
      </c>
      <c r="O242" s="3">
        <v>0</v>
      </c>
      <c r="P242" s="3">
        <v>0</v>
      </c>
      <c r="Q242" s="43"/>
      <c r="R242" s="43"/>
      <c r="S242" s="43"/>
      <c r="T242" s="43"/>
      <c r="U242" s="43"/>
      <c r="V242" s="43"/>
      <c r="W242" s="53"/>
      <c r="X242" s="43"/>
      <c r="Y242" s="43"/>
    </row>
    <row r="243" spans="1:25" x14ac:dyDescent="0.3">
      <c r="A243" s="44" t="s">
        <v>226</v>
      </c>
      <c r="B243" s="47" t="s">
        <v>229</v>
      </c>
      <c r="C243" s="43">
        <v>2020</v>
      </c>
      <c r="D243" s="43">
        <v>2025</v>
      </c>
      <c r="E243" s="40" t="s">
        <v>6</v>
      </c>
      <c r="F243" s="43" t="s">
        <v>5</v>
      </c>
      <c r="G243" s="43" t="s">
        <v>5</v>
      </c>
      <c r="H243" s="43" t="s">
        <v>5</v>
      </c>
      <c r="I243" s="13" t="s">
        <v>3</v>
      </c>
      <c r="J243" s="3">
        <f t="shared" si="81"/>
        <v>2712016.43</v>
      </c>
      <c r="K243" s="3">
        <f>K244+K245+K246</f>
        <v>0</v>
      </c>
      <c r="L243" s="3">
        <f t="shared" ref="L243:P243" si="90">L244+L245+L246</f>
        <v>0</v>
      </c>
      <c r="M243" s="3">
        <f t="shared" si="90"/>
        <v>0</v>
      </c>
      <c r="N243" s="17">
        <f t="shared" si="90"/>
        <v>2712016.43</v>
      </c>
      <c r="O243" s="3">
        <f t="shared" si="90"/>
        <v>0</v>
      </c>
      <c r="P243" s="3">
        <f t="shared" si="90"/>
        <v>0</v>
      </c>
      <c r="Q243" s="43" t="s">
        <v>5</v>
      </c>
      <c r="R243" s="43" t="s">
        <v>5</v>
      </c>
      <c r="S243" s="43" t="s">
        <v>5</v>
      </c>
      <c r="T243" s="43" t="s">
        <v>5</v>
      </c>
      <c r="U243" s="43" t="s">
        <v>5</v>
      </c>
      <c r="V243" s="43" t="s">
        <v>5</v>
      </c>
      <c r="W243" s="53" t="s">
        <v>5</v>
      </c>
      <c r="X243" s="43" t="s">
        <v>5</v>
      </c>
      <c r="Y243" s="43" t="s">
        <v>5</v>
      </c>
    </row>
    <row r="244" spans="1:25" ht="27.6" x14ac:dyDescent="0.3">
      <c r="A244" s="45"/>
      <c r="B244" s="47"/>
      <c r="C244" s="43"/>
      <c r="D244" s="43"/>
      <c r="E244" s="41"/>
      <c r="F244" s="43"/>
      <c r="G244" s="43"/>
      <c r="H244" s="43"/>
      <c r="I244" s="13" t="s">
        <v>53</v>
      </c>
      <c r="J244" s="3">
        <f t="shared" si="81"/>
        <v>0</v>
      </c>
      <c r="K244" s="3">
        <v>0</v>
      </c>
      <c r="L244" s="3">
        <v>0</v>
      </c>
      <c r="M244" s="3">
        <v>0</v>
      </c>
      <c r="N244" s="17">
        <v>0</v>
      </c>
      <c r="O244" s="3">
        <v>0</v>
      </c>
      <c r="P244" s="3">
        <v>0</v>
      </c>
      <c r="Q244" s="43"/>
      <c r="R244" s="43"/>
      <c r="S244" s="43"/>
      <c r="T244" s="43"/>
      <c r="U244" s="43"/>
      <c r="V244" s="43"/>
      <c r="W244" s="53"/>
      <c r="X244" s="43"/>
      <c r="Y244" s="43"/>
    </row>
    <row r="245" spans="1:25" ht="27.6" x14ac:dyDescent="0.3">
      <c r="A245" s="45"/>
      <c r="B245" s="47"/>
      <c r="C245" s="43"/>
      <c r="D245" s="43"/>
      <c r="E245" s="41"/>
      <c r="F245" s="43"/>
      <c r="G245" s="43"/>
      <c r="H245" s="43"/>
      <c r="I245" s="13" t="s">
        <v>34</v>
      </c>
      <c r="J245" s="3">
        <f t="shared" si="81"/>
        <v>2317950.79</v>
      </c>
      <c r="K245" s="3">
        <v>0</v>
      </c>
      <c r="L245" s="3">
        <v>0</v>
      </c>
      <c r="M245" s="3">
        <v>0</v>
      </c>
      <c r="N245" s="17">
        <v>2317950.79</v>
      </c>
      <c r="O245" s="3">
        <v>0</v>
      </c>
      <c r="P245" s="3">
        <v>0</v>
      </c>
      <c r="Q245" s="43"/>
      <c r="R245" s="43"/>
      <c r="S245" s="43"/>
      <c r="T245" s="43"/>
      <c r="U245" s="43"/>
      <c r="V245" s="43"/>
      <c r="W245" s="53"/>
      <c r="X245" s="43"/>
      <c r="Y245" s="43"/>
    </row>
    <row r="246" spans="1:25" ht="37.200000000000003" customHeight="1" x14ac:dyDescent="0.3">
      <c r="A246" s="46"/>
      <c r="B246" s="47"/>
      <c r="C246" s="43"/>
      <c r="D246" s="43"/>
      <c r="E246" s="42"/>
      <c r="F246" s="43"/>
      <c r="G246" s="43"/>
      <c r="H246" s="43"/>
      <c r="I246" s="13" t="s">
        <v>4</v>
      </c>
      <c r="J246" s="3">
        <f t="shared" si="81"/>
        <v>394065.64</v>
      </c>
      <c r="K246" s="3">
        <v>0</v>
      </c>
      <c r="L246" s="3">
        <v>0</v>
      </c>
      <c r="M246" s="3">
        <v>0</v>
      </c>
      <c r="N246" s="17">
        <v>394065.64</v>
      </c>
      <c r="O246" s="3">
        <v>0</v>
      </c>
      <c r="P246" s="3">
        <v>0</v>
      </c>
      <c r="Q246" s="43"/>
      <c r="R246" s="43"/>
      <c r="S246" s="43"/>
      <c r="T246" s="43"/>
      <c r="U246" s="43"/>
      <c r="V246" s="43"/>
      <c r="W246" s="53"/>
      <c r="X246" s="43"/>
      <c r="Y246" s="43"/>
    </row>
    <row r="247" spans="1:25" ht="15" customHeight="1" x14ac:dyDescent="0.3">
      <c r="A247" s="44" t="s">
        <v>206</v>
      </c>
      <c r="B247" s="47" t="s">
        <v>208</v>
      </c>
      <c r="C247" s="43">
        <v>2020</v>
      </c>
      <c r="D247" s="43">
        <v>2025</v>
      </c>
      <c r="E247" s="40" t="s">
        <v>6</v>
      </c>
      <c r="F247" s="43" t="s">
        <v>5</v>
      </c>
      <c r="G247" s="43" t="s">
        <v>5</v>
      </c>
      <c r="H247" s="43" t="s">
        <v>5</v>
      </c>
      <c r="I247" s="13" t="s">
        <v>3</v>
      </c>
      <c r="J247" s="3">
        <f t="shared" ref="J247:J270" si="91">SUM(K247:P247)</f>
        <v>7716301.9699999997</v>
      </c>
      <c r="K247" s="3">
        <f>K248+K249+K250</f>
        <v>0</v>
      </c>
      <c r="L247" s="3">
        <f t="shared" ref="L247:P247" si="92">L248+L249+L250</f>
        <v>443999.57</v>
      </c>
      <c r="M247" s="3">
        <f t="shared" si="92"/>
        <v>7272302.3999999994</v>
      </c>
      <c r="N247" s="17">
        <f t="shared" si="92"/>
        <v>0</v>
      </c>
      <c r="O247" s="3">
        <f t="shared" si="92"/>
        <v>0</v>
      </c>
      <c r="P247" s="3">
        <f t="shared" si="92"/>
        <v>0</v>
      </c>
      <c r="Q247" s="43" t="s">
        <v>211</v>
      </c>
      <c r="R247" s="43" t="s">
        <v>31</v>
      </c>
      <c r="S247" s="43">
        <v>1</v>
      </c>
      <c r="T247" s="43" t="s">
        <v>5</v>
      </c>
      <c r="U247" s="43" t="s">
        <v>5</v>
      </c>
      <c r="V247" s="43">
        <v>1</v>
      </c>
      <c r="W247" s="53" t="s">
        <v>5</v>
      </c>
      <c r="X247" s="43" t="s">
        <v>5</v>
      </c>
      <c r="Y247" s="43" t="s">
        <v>5</v>
      </c>
    </row>
    <row r="248" spans="1:25" ht="27.6" x14ac:dyDescent="0.3">
      <c r="A248" s="45"/>
      <c r="B248" s="47"/>
      <c r="C248" s="43"/>
      <c r="D248" s="43"/>
      <c r="E248" s="41"/>
      <c r="F248" s="43"/>
      <c r="G248" s="43"/>
      <c r="H248" s="43"/>
      <c r="I248" s="13" t="s">
        <v>53</v>
      </c>
      <c r="J248" s="3">
        <f t="shared" si="91"/>
        <v>0</v>
      </c>
      <c r="K248" s="3">
        <v>0</v>
      </c>
      <c r="L248" s="3">
        <v>0</v>
      </c>
      <c r="M248" s="3">
        <v>0</v>
      </c>
      <c r="N248" s="17">
        <v>0</v>
      </c>
      <c r="O248" s="3">
        <v>0</v>
      </c>
      <c r="P248" s="3">
        <v>0</v>
      </c>
      <c r="Q248" s="43"/>
      <c r="R248" s="43"/>
      <c r="S248" s="43"/>
      <c r="T248" s="43"/>
      <c r="U248" s="43"/>
      <c r="V248" s="43"/>
      <c r="W248" s="53"/>
      <c r="X248" s="43"/>
      <c r="Y248" s="43"/>
    </row>
    <row r="249" spans="1:25" ht="27.6" x14ac:dyDescent="0.3">
      <c r="A249" s="45"/>
      <c r="B249" s="47"/>
      <c r="C249" s="43"/>
      <c r="D249" s="43"/>
      <c r="E249" s="41"/>
      <c r="F249" s="43"/>
      <c r="G249" s="43"/>
      <c r="H249" s="43"/>
      <c r="I249" s="13" t="s">
        <v>34</v>
      </c>
      <c r="J249" s="3">
        <f t="shared" si="91"/>
        <v>7334926.8399999999</v>
      </c>
      <c r="K249" s="3">
        <v>0</v>
      </c>
      <c r="L249" s="3">
        <v>426239.57</v>
      </c>
      <c r="M249" s="3">
        <v>6908687.2699999996</v>
      </c>
      <c r="N249" s="17">
        <v>0</v>
      </c>
      <c r="O249" s="3">
        <v>0</v>
      </c>
      <c r="P249" s="3">
        <v>0</v>
      </c>
      <c r="Q249" s="43"/>
      <c r="R249" s="43"/>
      <c r="S249" s="43"/>
      <c r="T249" s="43"/>
      <c r="U249" s="43"/>
      <c r="V249" s="43"/>
      <c r="W249" s="53"/>
      <c r="X249" s="43"/>
      <c r="Y249" s="43"/>
    </row>
    <row r="250" spans="1:25" ht="38.4" customHeight="1" x14ac:dyDescent="0.3">
      <c r="A250" s="46"/>
      <c r="B250" s="47"/>
      <c r="C250" s="43"/>
      <c r="D250" s="43"/>
      <c r="E250" s="42"/>
      <c r="F250" s="43"/>
      <c r="G250" s="43"/>
      <c r="H250" s="43"/>
      <c r="I250" s="13" t="s">
        <v>4</v>
      </c>
      <c r="J250" s="3">
        <f t="shared" si="91"/>
        <v>381375.13</v>
      </c>
      <c r="K250" s="3">
        <v>0</v>
      </c>
      <c r="L250" s="3">
        <v>17760</v>
      </c>
      <c r="M250" s="3">
        <v>363615.13</v>
      </c>
      <c r="N250" s="17">
        <v>0</v>
      </c>
      <c r="O250" s="3">
        <v>0</v>
      </c>
      <c r="P250" s="3">
        <v>0</v>
      </c>
      <c r="Q250" s="43"/>
      <c r="R250" s="43"/>
      <c r="S250" s="43"/>
      <c r="T250" s="43"/>
      <c r="U250" s="43"/>
      <c r="V250" s="43"/>
      <c r="W250" s="53"/>
      <c r="X250" s="43"/>
      <c r="Y250" s="43"/>
    </row>
    <row r="251" spans="1:25" ht="15" customHeight="1" x14ac:dyDescent="0.3">
      <c r="A251" s="44" t="s">
        <v>213</v>
      </c>
      <c r="B251" s="47" t="s">
        <v>214</v>
      </c>
      <c r="C251" s="43">
        <v>2020</v>
      </c>
      <c r="D251" s="43">
        <v>2025</v>
      </c>
      <c r="E251" s="40" t="s">
        <v>6</v>
      </c>
      <c r="F251" s="43" t="s">
        <v>5</v>
      </c>
      <c r="G251" s="43" t="s">
        <v>5</v>
      </c>
      <c r="H251" s="43" t="s">
        <v>5</v>
      </c>
      <c r="I251" s="13" t="s">
        <v>3</v>
      </c>
      <c r="J251" s="3">
        <f t="shared" si="91"/>
        <v>7301615</v>
      </c>
      <c r="K251" s="3">
        <f>K252+K253+K254</f>
        <v>0</v>
      </c>
      <c r="L251" s="3">
        <f t="shared" ref="L251:P251" si="93">L252+L253+L254</f>
        <v>0</v>
      </c>
      <c r="M251" s="3">
        <f t="shared" si="93"/>
        <v>0</v>
      </c>
      <c r="N251" s="17">
        <f t="shared" si="93"/>
        <v>7301615</v>
      </c>
      <c r="O251" s="3">
        <f t="shared" si="93"/>
        <v>0</v>
      </c>
      <c r="P251" s="3">
        <f t="shared" si="93"/>
        <v>0</v>
      </c>
      <c r="Q251" s="43" t="s">
        <v>212</v>
      </c>
      <c r="R251" s="43" t="s">
        <v>31</v>
      </c>
      <c r="S251" s="43">
        <v>1</v>
      </c>
      <c r="T251" s="43" t="s">
        <v>5</v>
      </c>
      <c r="U251" s="43" t="s">
        <v>5</v>
      </c>
      <c r="V251" s="43" t="s">
        <v>5</v>
      </c>
      <c r="W251" s="58">
        <v>1</v>
      </c>
      <c r="X251" s="43" t="s">
        <v>5</v>
      </c>
      <c r="Y251" s="43" t="s">
        <v>5</v>
      </c>
    </row>
    <row r="252" spans="1:25" ht="27.6" x14ac:dyDescent="0.3">
      <c r="A252" s="45"/>
      <c r="B252" s="47"/>
      <c r="C252" s="43"/>
      <c r="D252" s="43"/>
      <c r="E252" s="41"/>
      <c r="F252" s="43"/>
      <c r="G252" s="43"/>
      <c r="H252" s="43"/>
      <c r="I252" s="13" t="s">
        <v>53</v>
      </c>
      <c r="J252" s="3">
        <f t="shared" si="91"/>
        <v>0</v>
      </c>
      <c r="K252" s="3">
        <v>0</v>
      </c>
      <c r="L252" s="3">
        <v>0</v>
      </c>
      <c r="M252" s="3">
        <v>0</v>
      </c>
      <c r="N252" s="17">
        <v>0</v>
      </c>
      <c r="O252" s="3">
        <v>0</v>
      </c>
      <c r="P252" s="3">
        <v>0</v>
      </c>
      <c r="Q252" s="43"/>
      <c r="R252" s="43"/>
      <c r="S252" s="43"/>
      <c r="T252" s="43"/>
      <c r="U252" s="43"/>
      <c r="V252" s="43"/>
      <c r="W252" s="59"/>
      <c r="X252" s="43"/>
      <c r="Y252" s="43"/>
    </row>
    <row r="253" spans="1:25" ht="27.6" x14ac:dyDescent="0.3">
      <c r="A253" s="45"/>
      <c r="B253" s="47"/>
      <c r="C253" s="43"/>
      <c r="D253" s="43"/>
      <c r="E253" s="41"/>
      <c r="F253" s="43"/>
      <c r="G253" s="43"/>
      <c r="H253" s="43"/>
      <c r="I253" s="13" t="s">
        <v>34</v>
      </c>
      <c r="J253" s="3">
        <f t="shared" si="91"/>
        <v>6745000</v>
      </c>
      <c r="K253" s="3">
        <v>0</v>
      </c>
      <c r="L253" s="3">
        <v>0</v>
      </c>
      <c r="M253" s="3">
        <v>0</v>
      </c>
      <c r="N253" s="17">
        <v>6745000</v>
      </c>
      <c r="O253" s="3">
        <v>0</v>
      </c>
      <c r="P253" s="3">
        <v>0</v>
      </c>
      <c r="Q253" s="43"/>
      <c r="R253" s="43"/>
      <c r="S253" s="43"/>
      <c r="T253" s="43"/>
      <c r="U253" s="43"/>
      <c r="V253" s="43"/>
      <c r="W253" s="59"/>
      <c r="X253" s="43"/>
      <c r="Y253" s="43"/>
    </row>
    <row r="254" spans="1:25" ht="39.6" customHeight="1" x14ac:dyDescent="0.3">
      <c r="A254" s="46"/>
      <c r="B254" s="47"/>
      <c r="C254" s="43"/>
      <c r="D254" s="43"/>
      <c r="E254" s="42"/>
      <c r="F254" s="43"/>
      <c r="G254" s="43"/>
      <c r="H254" s="43"/>
      <c r="I254" s="13" t="s">
        <v>4</v>
      </c>
      <c r="J254" s="3">
        <f t="shared" si="91"/>
        <v>556615</v>
      </c>
      <c r="K254" s="3">
        <v>0</v>
      </c>
      <c r="L254" s="3">
        <v>0</v>
      </c>
      <c r="M254" s="3">
        <v>0</v>
      </c>
      <c r="N254" s="17">
        <v>556615</v>
      </c>
      <c r="O254" s="3">
        <v>0</v>
      </c>
      <c r="P254" s="3">
        <v>0</v>
      </c>
      <c r="Q254" s="43"/>
      <c r="R254" s="43"/>
      <c r="S254" s="43"/>
      <c r="T254" s="43"/>
      <c r="U254" s="43"/>
      <c r="V254" s="43"/>
      <c r="W254" s="60"/>
      <c r="X254" s="43"/>
      <c r="Y254" s="43"/>
    </row>
    <row r="255" spans="1:25" x14ac:dyDescent="0.3">
      <c r="A255" s="44" t="s">
        <v>220</v>
      </c>
      <c r="B255" s="47" t="s">
        <v>221</v>
      </c>
      <c r="C255" s="43">
        <v>2020</v>
      </c>
      <c r="D255" s="43">
        <v>2025</v>
      </c>
      <c r="E255" s="40" t="s">
        <v>6</v>
      </c>
      <c r="F255" s="43" t="s">
        <v>5</v>
      </c>
      <c r="G255" s="43" t="s">
        <v>5</v>
      </c>
      <c r="H255" s="43" t="s">
        <v>5</v>
      </c>
      <c r="I255" s="13" t="s">
        <v>3</v>
      </c>
      <c r="J255" s="3">
        <f t="shared" ref="J255:J266" si="94">SUM(K255:P255)</f>
        <v>2445034.0500000003</v>
      </c>
      <c r="K255" s="3">
        <f>K256+K257+K258</f>
        <v>0</v>
      </c>
      <c r="L255" s="3">
        <f t="shared" ref="L255:P255" si="95">L256+L257+L258</f>
        <v>0</v>
      </c>
      <c r="M255" s="3">
        <f t="shared" si="95"/>
        <v>2445034.0500000003</v>
      </c>
      <c r="N255" s="17">
        <f t="shared" si="95"/>
        <v>0</v>
      </c>
      <c r="O255" s="3">
        <f t="shared" si="95"/>
        <v>0</v>
      </c>
      <c r="P255" s="3">
        <f t="shared" si="95"/>
        <v>0</v>
      </c>
      <c r="Q255" s="43" t="s">
        <v>222</v>
      </c>
      <c r="R255" s="43" t="s">
        <v>31</v>
      </c>
      <c r="S255" s="43">
        <v>3</v>
      </c>
      <c r="T255" s="43" t="s">
        <v>5</v>
      </c>
      <c r="U255" s="43" t="s">
        <v>5</v>
      </c>
      <c r="V255" s="43">
        <v>1</v>
      </c>
      <c r="W255" s="53">
        <v>2</v>
      </c>
      <c r="X255" s="43" t="s">
        <v>5</v>
      </c>
      <c r="Y255" s="43" t="s">
        <v>5</v>
      </c>
    </row>
    <row r="256" spans="1:25" ht="27.6" x14ac:dyDescent="0.3">
      <c r="A256" s="45"/>
      <c r="B256" s="47"/>
      <c r="C256" s="43"/>
      <c r="D256" s="43"/>
      <c r="E256" s="41"/>
      <c r="F256" s="43"/>
      <c r="G256" s="43"/>
      <c r="H256" s="43"/>
      <c r="I256" s="13" t="s">
        <v>53</v>
      </c>
      <c r="J256" s="3">
        <f t="shared" si="94"/>
        <v>0</v>
      </c>
      <c r="K256" s="3">
        <v>0</v>
      </c>
      <c r="L256" s="3">
        <v>0</v>
      </c>
      <c r="M256" s="3">
        <v>0</v>
      </c>
      <c r="N256" s="17">
        <v>0</v>
      </c>
      <c r="O256" s="3">
        <v>0</v>
      </c>
      <c r="P256" s="3">
        <v>0</v>
      </c>
      <c r="Q256" s="43"/>
      <c r="R256" s="43"/>
      <c r="S256" s="43"/>
      <c r="T256" s="43"/>
      <c r="U256" s="43"/>
      <c r="V256" s="43"/>
      <c r="W256" s="53"/>
      <c r="X256" s="43"/>
      <c r="Y256" s="43"/>
    </row>
    <row r="257" spans="1:25" ht="27.6" x14ac:dyDescent="0.3">
      <c r="A257" s="45"/>
      <c r="B257" s="47"/>
      <c r="C257" s="43"/>
      <c r="D257" s="43"/>
      <c r="E257" s="41"/>
      <c r="F257" s="43"/>
      <c r="G257" s="43"/>
      <c r="H257" s="43"/>
      <c r="I257" s="13" t="s">
        <v>34</v>
      </c>
      <c r="J257" s="3">
        <f t="shared" si="94"/>
        <v>2322782.35</v>
      </c>
      <c r="K257" s="3">
        <v>0</v>
      </c>
      <c r="L257" s="3">
        <v>0</v>
      </c>
      <c r="M257" s="3">
        <v>2322782.35</v>
      </c>
      <c r="N257" s="17">
        <v>0</v>
      </c>
      <c r="O257" s="3">
        <v>0</v>
      </c>
      <c r="P257" s="3">
        <v>0</v>
      </c>
      <c r="Q257" s="43"/>
      <c r="R257" s="43"/>
      <c r="S257" s="43"/>
      <c r="T257" s="43"/>
      <c r="U257" s="43"/>
      <c r="V257" s="43"/>
      <c r="W257" s="53"/>
      <c r="X257" s="43"/>
      <c r="Y257" s="43"/>
    </row>
    <row r="258" spans="1:25" ht="36" customHeight="1" x14ac:dyDescent="0.3">
      <c r="A258" s="46"/>
      <c r="B258" s="47"/>
      <c r="C258" s="43"/>
      <c r="D258" s="43"/>
      <c r="E258" s="42"/>
      <c r="F258" s="43"/>
      <c r="G258" s="43"/>
      <c r="H258" s="43"/>
      <c r="I258" s="13" t="s">
        <v>4</v>
      </c>
      <c r="J258" s="3">
        <f t="shared" si="94"/>
        <v>122251.7</v>
      </c>
      <c r="K258" s="3">
        <v>0</v>
      </c>
      <c r="L258" s="3">
        <v>0</v>
      </c>
      <c r="M258" s="3">
        <v>122251.7</v>
      </c>
      <c r="N258" s="17">
        <v>0</v>
      </c>
      <c r="O258" s="3">
        <v>0</v>
      </c>
      <c r="P258" s="3">
        <v>0</v>
      </c>
      <c r="Q258" s="43"/>
      <c r="R258" s="43"/>
      <c r="S258" s="43"/>
      <c r="T258" s="43"/>
      <c r="U258" s="43"/>
      <c r="V258" s="43"/>
      <c r="W258" s="53"/>
      <c r="X258" s="43"/>
      <c r="Y258" s="43"/>
    </row>
    <row r="259" spans="1:25" x14ac:dyDescent="0.3">
      <c r="A259" s="44" t="s">
        <v>230</v>
      </c>
      <c r="B259" s="47" t="s">
        <v>236</v>
      </c>
      <c r="C259" s="43">
        <v>2020</v>
      </c>
      <c r="D259" s="43">
        <v>2025</v>
      </c>
      <c r="E259" s="40" t="s">
        <v>6</v>
      </c>
      <c r="F259" s="43" t="s">
        <v>5</v>
      </c>
      <c r="G259" s="43" t="s">
        <v>5</v>
      </c>
      <c r="H259" s="43" t="s">
        <v>5</v>
      </c>
      <c r="I259" s="13" t="s">
        <v>3</v>
      </c>
      <c r="J259" s="3">
        <f t="shared" si="94"/>
        <v>129113550</v>
      </c>
      <c r="K259" s="3">
        <f>K260+K261+K262</f>
        <v>0</v>
      </c>
      <c r="L259" s="3">
        <f t="shared" ref="L259:P259" si="96">L260+L261+L262</f>
        <v>0</v>
      </c>
      <c r="M259" s="3">
        <f t="shared" si="96"/>
        <v>0</v>
      </c>
      <c r="N259" s="17">
        <f t="shared" si="96"/>
        <v>3598000</v>
      </c>
      <c r="O259" s="3">
        <f t="shared" si="96"/>
        <v>60000000</v>
      </c>
      <c r="P259" s="3">
        <f t="shared" si="96"/>
        <v>65515550</v>
      </c>
      <c r="Q259" s="43" t="s">
        <v>237</v>
      </c>
      <c r="R259" s="34" t="s">
        <v>31</v>
      </c>
      <c r="S259" s="43">
        <v>2</v>
      </c>
      <c r="T259" s="43" t="s">
        <v>5</v>
      </c>
      <c r="U259" s="43" t="s">
        <v>5</v>
      </c>
      <c r="V259" s="43" t="s">
        <v>5</v>
      </c>
      <c r="W259" s="53" t="s">
        <v>5</v>
      </c>
      <c r="X259" s="43" t="s">
        <v>5</v>
      </c>
      <c r="Y259" s="43">
        <v>2</v>
      </c>
    </row>
    <row r="260" spans="1:25" ht="27.6" x14ac:dyDescent="0.3">
      <c r="A260" s="45"/>
      <c r="B260" s="47"/>
      <c r="C260" s="43"/>
      <c r="D260" s="43"/>
      <c r="E260" s="41"/>
      <c r="F260" s="43"/>
      <c r="G260" s="43"/>
      <c r="H260" s="43"/>
      <c r="I260" s="13" t="s">
        <v>53</v>
      </c>
      <c r="J260" s="3">
        <f t="shared" si="94"/>
        <v>0</v>
      </c>
      <c r="K260" s="3">
        <v>0</v>
      </c>
      <c r="L260" s="3">
        <v>0</v>
      </c>
      <c r="M260" s="3">
        <v>0</v>
      </c>
      <c r="N260" s="17">
        <v>0</v>
      </c>
      <c r="O260" s="3">
        <v>0</v>
      </c>
      <c r="P260" s="3">
        <v>0</v>
      </c>
      <c r="Q260" s="43"/>
      <c r="R260" s="35"/>
      <c r="S260" s="43"/>
      <c r="T260" s="43"/>
      <c r="U260" s="43"/>
      <c r="V260" s="43"/>
      <c r="W260" s="53"/>
      <c r="X260" s="43"/>
      <c r="Y260" s="43"/>
    </row>
    <row r="261" spans="1:25" ht="27.6" x14ac:dyDescent="0.3">
      <c r="A261" s="45"/>
      <c r="B261" s="47"/>
      <c r="C261" s="43"/>
      <c r="D261" s="43"/>
      <c r="E261" s="41"/>
      <c r="F261" s="43"/>
      <c r="G261" s="43"/>
      <c r="H261" s="43"/>
      <c r="I261" s="13" t="s">
        <v>34</v>
      </c>
      <c r="J261" s="3">
        <f t="shared" si="94"/>
        <v>0</v>
      </c>
      <c r="K261" s="3">
        <v>0</v>
      </c>
      <c r="L261" s="3">
        <v>0</v>
      </c>
      <c r="M261" s="3">
        <v>0</v>
      </c>
      <c r="N261" s="17">
        <v>0</v>
      </c>
      <c r="O261" s="3">
        <v>0</v>
      </c>
      <c r="P261" s="3">
        <v>0</v>
      </c>
      <c r="Q261" s="43"/>
      <c r="R261" s="35"/>
      <c r="S261" s="43"/>
      <c r="T261" s="43"/>
      <c r="U261" s="43"/>
      <c r="V261" s="43"/>
      <c r="W261" s="53"/>
      <c r="X261" s="43"/>
      <c r="Y261" s="43"/>
    </row>
    <row r="262" spans="1:25" ht="37.200000000000003" customHeight="1" x14ac:dyDescent="0.3">
      <c r="A262" s="46"/>
      <c r="B262" s="47"/>
      <c r="C262" s="43"/>
      <c r="D262" s="43"/>
      <c r="E262" s="42"/>
      <c r="F262" s="43"/>
      <c r="G262" s="43"/>
      <c r="H262" s="43"/>
      <c r="I262" s="13" t="s">
        <v>4</v>
      </c>
      <c r="J262" s="3">
        <f t="shared" si="94"/>
        <v>129113550</v>
      </c>
      <c r="K262" s="3">
        <v>0</v>
      </c>
      <c r="L262" s="3">
        <v>0</v>
      </c>
      <c r="M262" s="3">
        <v>0</v>
      </c>
      <c r="N262" s="17">
        <v>3598000</v>
      </c>
      <c r="O262" s="3">
        <v>60000000</v>
      </c>
      <c r="P262" s="3">
        <v>65515550</v>
      </c>
      <c r="Q262" s="43"/>
      <c r="R262" s="36"/>
      <c r="S262" s="43"/>
      <c r="T262" s="43"/>
      <c r="U262" s="43"/>
      <c r="V262" s="43"/>
      <c r="W262" s="53"/>
      <c r="X262" s="43"/>
      <c r="Y262" s="43"/>
    </row>
    <row r="263" spans="1:25" x14ac:dyDescent="0.3">
      <c r="A263" s="44" t="s">
        <v>232</v>
      </c>
      <c r="B263" s="47" t="s">
        <v>234</v>
      </c>
      <c r="C263" s="43">
        <v>2020</v>
      </c>
      <c r="D263" s="43">
        <v>2025</v>
      </c>
      <c r="E263" s="40" t="s">
        <v>6</v>
      </c>
      <c r="F263" s="43" t="s">
        <v>5</v>
      </c>
      <c r="G263" s="43" t="s">
        <v>5</v>
      </c>
      <c r="H263" s="43" t="s">
        <v>5</v>
      </c>
      <c r="I263" s="13" t="s">
        <v>3</v>
      </c>
      <c r="J263" s="3">
        <f t="shared" si="94"/>
        <v>550000</v>
      </c>
      <c r="K263" s="3">
        <f>K264+K265+K266</f>
        <v>0</v>
      </c>
      <c r="L263" s="3">
        <f t="shared" ref="L263:P263" si="97">L264+L265+L266</f>
        <v>0</v>
      </c>
      <c r="M263" s="3">
        <f t="shared" si="97"/>
        <v>0</v>
      </c>
      <c r="N263" s="17">
        <f t="shared" si="97"/>
        <v>550000</v>
      </c>
      <c r="O263" s="3">
        <f t="shared" si="97"/>
        <v>0</v>
      </c>
      <c r="P263" s="3">
        <f t="shared" si="97"/>
        <v>0</v>
      </c>
      <c r="Q263" s="43" t="s">
        <v>5</v>
      </c>
      <c r="R263" s="43" t="s">
        <v>5</v>
      </c>
      <c r="S263" s="43" t="s">
        <v>5</v>
      </c>
      <c r="T263" s="43" t="s">
        <v>5</v>
      </c>
      <c r="U263" s="43" t="s">
        <v>5</v>
      </c>
      <c r="V263" s="43" t="s">
        <v>5</v>
      </c>
      <c r="W263" s="53" t="s">
        <v>5</v>
      </c>
      <c r="X263" s="43" t="s">
        <v>5</v>
      </c>
      <c r="Y263" s="43" t="s">
        <v>5</v>
      </c>
    </row>
    <row r="264" spans="1:25" ht="27.6" x14ac:dyDescent="0.3">
      <c r="A264" s="45"/>
      <c r="B264" s="47"/>
      <c r="C264" s="43"/>
      <c r="D264" s="43"/>
      <c r="E264" s="41"/>
      <c r="F264" s="43"/>
      <c r="G264" s="43"/>
      <c r="H264" s="43"/>
      <c r="I264" s="13" t="s">
        <v>53</v>
      </c>
      <c r="J264" s="3">
        <f t="shared" si="94"/>
        <v>0</v>
      </c>
      <c r="K264" s="3">
        <v>0</v>
      </c>
      <c r="L264" s="3">
        <v>0</v>
      </c>
      <c r="M264" s="3">
        <v>0</v>
      </c>
      <c r="N264" s="17">
        <v>0</v>
      </c>
      <c r="O264" s="3">
        <v>0</v>
      </c>
      <c r="P264" s="3">
        <v>0</v>
      </c>
      <c r="Q264" s="43"/>
      <c r="R264" s="43"/>
      <c r="S264" s="43"/>
      <c r="T264" s="43"/>
      <c r="U264" s="43"/>
      <c r="V264" s="43"/>
      <c r="W264" s="53"/>
      <c r="X264" s="43"/>
      <c r="Y264" s="43"/>
    </row>
    <row r="265" spans="1:25" ht="27.6" x14ac:dyDescent="0.3">
      <c r="A265" s="45"/>
      <c r="B265" s="47"/>
      <c r="C265" s="43"/>
      <c r="D265" s="43"/>
      <c r="E265" s="41"/>
      <c r="F265" s="43"/>
      <c r="G265" s="43"/>
      <c r="H265" s="43"/>
      <c r="I265" s="13" t="s">
        <v>34</v>
      </c>
      <c r="J265" s="3">
        <f t="shared" si="94"/>
        <v>0</v>
      </c>
      <c r="K265" s="3">
        <v>0</v>
      </c>
      <c r="L265" s="3">
        <v>0</v>
      </c>
      <c r="M265" s="3">
        <v>0</v>
      </c>
      <c r="N265" s="17">
        <v>0</v>
      </c>
      <c r="O265" s="3">
        <v>0</v>
      </c>
      <c r="P265" s="3">
        <v>0</v>
      </c>
      <c r="Q265" s="43"/>
      <c r="R265" s="43"/>
      <c r="S265" s="43"/>
      <c r="T265" s="43"/>
      <c r="U265" s="43"/>
      <c r="V265" s="43"/>
      <c r="W265" s="53"/>
      <c r="X265" s="43"/>
      <c r="Y265" s="43"/>
    </row>
    <row r="266" spans="1:25" ht="43.8" customHeight="1" x14ac:dyDescent="0.3">
      <c r="A266" s="46"/>
      <c r="B266" s="47"/>
      <c r="C266" s="43"/>
      <c r="D266" s="43"/>
      <c r="E266" s="42"/>
      <c r="F266" s="43"/>
      <c r="G266" s="43"/>
      <c r="H266" s="43"/>
      <c r="I266" s="13" t="s">
        <v>4</v>
      </c>
      <c r="J266" s="3">
        <f t="shared" si="94"/>
        <v>550000</v>
      </c>
      <c r="K266" s="3">
        <v>0</v>
      </c>
      <c r="L266" s="3">
        <v>0</v>
      </c>
      <c r="M266" s="3">
        <v>0</v>
      </c>
      <c r="N266" s="17">
        <v>550000</v>
      </c>
      <c r="O266" s="3">
        <v>0</v>
      </c>
      <c r="P266" s="3">
        <v>0</v>
      </c>
      <c r="Q266" s="43"/>
      <c r="R266" s="43"/>
      <c r="S266" s="43"/>
      <c r="T266" s="43"/>
      <c r="U266" s="43"/>
      <c r="V266" s="43"/>
      <c r="W266" s="53"/>
      <c r="X266" s="43"/>
      <c r="Y266" s="43"/>
    </row>
    <row r="267" spans="1:25" x14ac:dyDescent="0.3">
      <c r="A267" s="44" t="s">
        <v>233</v>
      </c>
      <c r="B267" s="47" t="s">
        <v>235</v>
      </c>
      <c r="C267" s="43">
        <v>2020</v>
      </c>
      <c r="D267" s="43">
        <v>2025</v>
      </c>
      <c r="E267" s="40" t="s">
        <v>6</v>
      </c>
      <c r="F267" s="43" t="s">
        <v>5</v>
      </c>
      <c r="G267" s="43" t="s">
        <v>5</v>
      </c>
      <c r="H267" s="43" t="s">
        <v>5</v>
      </c>
      <c r="I267" s="13" t="s">
        <v>3</v>
      </c>
      <c r="J267" s="3">
        <f t="shared" si="91"/>
        <v>550000</v>
      </c>
      <c r="K267" s="3">
        <f>K268+K269+K270</f>
        <v>0</v>
      </c>
      <c r="L267" s="3">
        <f t="shared" ref="L267:P267" si="98">L268+L269+L270</f>
        <v>0</v>
      </c>
      <c r="M267" s="3">
        <f t="shared" si="98"/>
        <v>0</v>
      </c>
      <c r="N267" s="17">
        <f t="shared" si="98"/>
        <v>550000</v>
      </c>
      <c r="O267" s="3">
        <f t="shared" si="98"/>
        <v>0</v>
      </c>
      <c r="P267" s="3">
        <f t="shared" si="98"/>
        <v>0</v>
      </c>
      <c r="Q267" s="43" t="s">
        <v>5</v>
      </c>
      <c r="R267" s="43" t="s">
        <v>5</v>
      </c>
      <c r="S267" s="43" t="s">
        <v>5</v>
      </c>
      <c r="T267" s="43" t="s">
        <v>5</v>
      </c>
      <c r="U267" s="43" t="s">
        <v>5</v>
      </c>
      <c r="V267" s="43" t="s">
        <v>5</v>
      </c>
      <c r="W267" s="53" t="s">
        <v>5</v>
      </c>
      <c r="X267" s="43" t="s">
        <v>5</v>
      </c>
      <c r="Y267" s="43" t="s">
        <v>5</v>
      </c>
    </row>
    <row r="268" spans="1:25" ht="27.6" x14ac:dyDescent="0.3">
      <c r="A268" s="45"/>
      <c r="B268" s="47"/>
      <c r="C268" s="43"/>
      <c r="D268" s="43"/>
      <c r="E268" s="41"/>
      <c r="F268" s="43"/>
      <c r="G268" s="43"/>
      <c r="H268" s="43"/>
      <c r="I268" s="13" t="s">
        <v>53</v>
      </c>
      <c r="J268" s="3">
        <f t="shared" si="91"/>
        <v>0</v>
      </c>
      <c r="K268" s="3">
        <v>0</v>
      </c>
      <c r="L268" s="3">
        <v>0</v>
      </c>
      <c r="M268" s="3">
        <v>0</v>
      </c>
      <c r="N268" s="17">
        <v>0</v>
      </c>
      <c r="O268" s="3">
        <v>0</v>
      </c>
      <c r="P268" s="3">
        <v>0</v>
      </c>
      <c r="Q268" s="43"/>
      <c r="R268" s="43"/>
      <c r="S268" s="43"/>
      <c r="T268" s="43"/>
      <c r="U268" s="43"/>
      <c r="V268" s="43"/>
      <c r="W268" s="53"/>
      <c r="X268" s="43"/>
      <c r="Y268" s="43"/>
    </row>
    <row r="269" spans="1:25" ht="27.6" x14ac:dyDescent="0.3">
      <c r="A269" s="45"/>
      <c r="B269" s="47"/>
      <c r="C269" s="43"/>
      <c r="D269" s="43"/>
      <c r="E269" s="41"/>
      <c r="F269" s="43"/>
      <c r="G269" s="43"/>
      <c r="H269" s="43"/>
      <c r="I269" s="13" t="s">
        <v>34</v>
      </c>
      <c r="J269" s="3">
        <f t="shared" si="91"/>
        <v>0</v>
      </c>
      <c r="K269" s="3">
        <v>0</v>
      </c>
      <c r="L269" s="3">
        <v>0</v>
      </c>
      <c r="M269" s="3">
        <v>0</v>
      </c>
      <c r="N269" s="17">
        <v>0</v>
      </c>
      <c r="O269" s="3">
        <v>0</v>
      </c>
      <c r="P269" s="3">
        <v>0</v>
      </c>
      <c r="Q269" s="43"/>
      <c r="R269" s="43"/>
      <c r="S269" s="43"/>
      <c r="T269" s="43"/>
      <c r="U269" s="43"/>
      <c r="V269" s="43"/>
      <c r="W269" s="53"/>
      <c r="X269" s="43"/>
      <c r="Y269" s="43"/>
    </row>
    <row r="270" spans="1:25" ht="36" customHeight="1" x14ac:dyDescent="0.3">
      <c r="A270" s="46"/>
      <c r="B270" s="47"/>
      <c r="C270" s="43"/>
      <c r="D270" s="43"/>
      <c r="E270" s="42"/>
      <c r="F270" s="43"/>
      <c r="G270" s="43"/>
      <c r="H270" s="43"/>
      <c r="I270" s="13" t="s">
        <v>4</v>
      </c>
      <c r="J270" s="3">
        <f t="shared" si="91"/>
        <v>550000</v>
      </c>
      <c r="K270" s="3">
        <v>0</v>
      </c>
      <c r="L270" s="3">
        <v>0</v>
      </c>
      <c r="M270" s="3">
        <v>0</v>
      </c>
      <c r="N270" s="17">
        <v>550000</v>
      </c>
      <c r="O270" s="3">
        <v>0</v>
      </c>
      <c r="P270" s="3">
        <v>0</v>
      </c>
      <c r="Q270" s="43"/>
      <c r="R270" s="43"/>
      <c r="S270" s="43"/>
      <c r="T270" s="43"/>
      <c r="U270" s="43"/>
      <c r="V270" s="43"/>
      <c r="W270" s="53"/>
      <c r="X270" s="43"/>
      <c r="Y270" s="43"/>
    </row>
    <row r="271" spans="1:25" ht="19.2" customHeight="1" x14ac:dyDescent="0.3">
      <c r="A271" s="55" t="s">
        <v>77</v>
      </c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7"/>
    </row>
    <row r="272" spans="1:25" x14ac:dyDescent="0.3">
      <c r="A272" s="34" t="s">
        <v>78</v>
      </c>
      <c r="B272" s="40" t="s">
        <v>95</v>
      </c>
      <c r="C272" s="34">
        <v>2020</v>
      </c>
      <c r="D272" s="34">
        <v>2025</v>
      </c>
      <c r="E272" s="40" t="s">
        <v>6</v>
      </c>
      <c r="F272" s="40" t="s">
        <v>5</v>
      </c>
      <c r="G272" s="40" t="s">
        <v>5</v>
      </c>
      <c r="H272" s="40" t="s">
        <v>5</v>
      </c>
      <c r="I272" s="30" t="s">
        <v>3</v>
      </c>
      <c r="J272" s="3">
        <f>SUM(K272:P272)</f>
        <v>0</v>
      </c>
      <c r="K272" s="3">
        <f>K273+K274+K275</f>
        <v>0</v>
      </c>
      <c r="L272" s="3">
        <f t="shared" ref="L272:P272" si="99">L273+L274+L275</f>
        <v>0</v>
      </c>
      <c r="M272" s="3">
        <f t="shared" si="99"/>
        <v>0</v>
      </c>
      <c r="N272" s="17">
        <f t="shared" si="99"/>
        <v>0</v>
      </c>
      <c r="O272" s="3">
        <f t="shared" si="99"/>
        <v>0</v>
      </c>
      <c r="P272" s="3">
        <f t="shared" si="99"/>
        <v>0</v>
      </c>
      <c r="Q272" s="40" t="s">
        <v>81</v>
      </c>
      <c r="R272" s="34" t="s">
        <v>19</v>
      </c>
      <c r="S272" s="34">
        <v>0</v>
      </c>
      <c r="T272" s="34">
        <v>0</v>
      </c>
      <c r="U272" s="34">
        <v>0</v>
      </c>
      <c r="V272" s="34">
        <v>0</v>
      </c>
      <c r="W272" s="37">
        <v>0</v>
      </c>
      <c r="X272" s="34">
        <v>0</v>
      </c>
      <c r="Y272" s="34">
        <v>0</v>
      </c>
    </row>
    <row r="273" spans="1:25" ht="27.6" x14ac:dyDescent="0.3">
      <c r="A273" s="35"/>
      <c r="B273" s="41"/>
      <c r="C273" s="35"/>
      <c r="D273" s="35"/>
      <c r="E273" s="41"/>
      <c r="F273" s="41"/>
      <c r="G273" s="41"/>
      <c r="H273" s="41"/>
      <c r="I273" s="13" t="s">
        <v>53</v>
      </c>
      <c r="J273" s="3">
        <f t="shared" ref="J273:J274" si="100">SUM(K273:P273)</f>
        <v>0</v>
      </c>
      <c r="K273" s="3">
        <v>0</v>
      </c>
      <c r="L273" s="3">
        <v>0</v>
      </c>
      <c r="M273" s="3">
        <v>0</v>
      </c>
      <c r="N273" s="17">
        <v>0</v>
      </c>
      <c r="O273" s="3">
        <v>0</v>
      </c>
      <c r="P273" s="3">
        <v>0</v>
      </c>
      <c r="Q273" s="41"/>
      <c r="R273" s="35"/>
      <c r="S273" s="35"/>
      <c r="T273" s="35"/>
      <c r="U273" s="35"/>
      <c r="V273" s="35"/>
      <c r="W273" s="38"/>
      <c r="X273" s="35"/>
      <c r="Y273" s="35"/>
    </row>
    <row r="274" spans="1:25" ht="27.6" x14ac:dyDescent="0.3">
      <c r="A274" s="35"/>
      <c r="B274" s="41"/>
      <c r="C274" s="35"/>
      <c r="D274" s="35"/>
      <c r="E274" s="41"/>
      <c r="F274" s="41"/>
      <c r="G274" s="41"/>
      <c r="H274" s="41"/>
      <c r="I274" s="13" t="s">
        <v>34</v>
      </c>
      <c r="J274" s="3">
        <f t="shared" si="100"/>
        <v>0</v>
      </c>
      <c r="K274" s="3">
        <v>0</v>
      </c>
      <c r="L274" s="3">
        <v>0</v>
      </c>
      <c r="M274" s="3">
        <v>0</v>
      </c>
      <c r="N274" s="17">
        <v>0</v>
      </c>
      <c r="O274" s="3">
        <v>0</v>
      </c>
      <c r="P274" s="3">
        <v>0</v>
      </c>
      <c r="Q274" s="41"/>
      <c r="R274" s="35"/>
      <c r="S274" s="35"/>
      <c r="T274" s="35"/>
      <c r="U274" s="35"/>
      <c r="V274" s="35"/>
      <c r="W274" s="38"/>
      <c r="X274" s="35"/>
      <c r="Y274" s="35"/>
    </row>
    <row r="275" spans="1:25" ht="37.200000000000003" customHeight="1" x14ac:dyDescent="0.3">
      <c r="A275" s="36"/>
      <c r="B275" s="42"/>
      <c r="C275" s="36"/>
      <c r="D275" s="36"/>
      <c r="E275" s="42"/>
      <c r="F275" s="42"/>
      <c r="G275" s="42"/>
      <c r="H275" s="42"/>
      <c r="I275" s="13" t="s">
        <v>4</v>
      </c>
      <c r="J275" s="3">
        <f>SUM(K275:P275)</f>
        <v>0</v>
      </c>
      <c r="K275" s="3">
        <v>0</v>
      </c>
      <c r="L275" s="3">
        <v>0</v>
      </c>
      <c r="M275" s="3">
        <v>0</v>
      </c>
      <c r="N275" s="17">
        <v>0</v>
      </c>
      <c r="O275" s="3">
        <v>0</v>
      </c>
      <c r="P275" s="3">
        <v>0</v>
      </c>
      <c r="Q275" s="42"/>
      <c r="R275" s="36"/>
      <c r="S275" s="36"/>
      <c r="T275" s="36"/>
      <c r="U275" s="36"/>
      <c r="V275" s="36"/>
      <c r="W275" s="39"/>
      <c r="X275" s="36"/>
      <c r="Y275" s="36"/>
    </row>
    <row r="276" spans="1:25" ht="21.6" customHeight="1" x14ac:dyDescent="0.3">
      <c r="A276" s="52" t="s">
        <v>80</v>
      </c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</row>
    <row r="277" spans="1:25" x14ac:dyDescent="0.3">
      <c r="A277" s="34" t="s">
        <v>18</v>
      </c>
      <c r="B277" s="40" t="s">
        <v>96</v>
      </c>
      <c r="C277" s="34">
        <v>2020</v>
      </c>
      <c r="D277" s="34">
        <v>2025</v>
      </c>
      <c r="E277" s="40" t="s">
        <v>6</v>
      </c>
      <c r="F277" s="40" t="s">
        <v>5</v>
      </c>
      <c r="G277" s="40" t="s">
        <v>5</v>
      </c>
      <c r="H277" s="40" t="s">
        <v>5</v>
      </c>
      <c r="I277" s="30" t="s">
        <v>3</v>
      </c>
      <c r="J277" s="3">
        <f t="shared" ref="J277:J330" si="101">SUM(K277:P277)</f>
        <v>38052784.719999999</v>
      </c>
      <c r="K277" s="3">
        <f>K278+K279+K280</f>
        <v>1278096.6599999999</v>
      </c>
      <c r="L277" s="3">
        <f t="shared" ref="L277:P277" si="102">L278+L279+L280</f>
        <v>16770504.58</v>
      </c>
      <c r="M277" s="3">
        <f t="shared" si="102"/>
        <v>18822208.48</v>
      </c>
      <c r="N277" s="17">
        <f t="shared" si="102"/>
        <v>1181975</v>
      </c>
      <c r="O277" s="3">
        <f t="shared" si="102"/>
        <v>0</v>
      </c>
      <c r="P277" s="3">
        <f t="shared" si="102"/>
        <v>0</v>
      </c>
      <c r="Q277" s="40" t="s">
        <v>30</v>
      </c>
      <c r="R277" s="34" t="s">
        <v>31</v>
      </c>
      <c r="S277" s="34">
        <v>15</v>
      </c>
      <c r="T277" s="34">
        <v>15</v>
      </c>
      <c r="U277" s="34">
        <v>0</v>
      </c>
      <c r="V277" s="34">
        <v>0</v>
      </c>
      <c r="W277" s="37">
        <v>0</v>
      </c>
      <c r="X277" s="34">
        <v>0</v>
      </c>
      <c r="Y277" s="34">
        <v>0</v>
      </c>
    </row>
    <row r="278" spans="1:25" ht="27.6" x14ac:dyDescent="0.3">
      <c r="A278" s="35"/>
      <c r="B278" s="41"/>
      <c r="C278" s="35"/>
      <c r="D278" s="35"/>
      <c r="E278" s="41"/>
      <c r="F278" s="41"/>
      <c r="G278" s="41"/>
      <c r="H278" s="41"/>
      <c r="I278" s="13" t="s">
        <v>53</v>
      </c>
      <c r="J278" s="3">
        <f t="shared" si="101"/>
        <v>0</v>
      </c>
      <c r="K278" s="3">
        <f>K282+K286+K290</f>
        <v>0</v>
      </c>
      <c r="L278" s="3">
        <f t="shared" ref="L278:P278" si="103">L282+L286+L290</f>
        <v>0</v>
      </c>
      <c r="M278" s="3">
        <f>M282+M286+M290+M294+M298</f>
        <v>0</v>
      </c>
      <c r="N278" s="17">
        <f t="shared" si="103"/>
        <v>0</v>
      </c>
      <c r="O278" s="3">
        <f t="shared" si="103"/>
        <v>0</v>
      </c>
      <c r="P278" s="3">
        <f t="shared" si="103"/>
        <v>0</v>
      </c>
      <c r="Q278" s="41"/>
      <c r="R278" s="35"/>
      <c r="S278" s="35"/>
      <c r="T278" s="35"/>
      <c r="U278" s="35"/>
      <c r="V278" s="35"/>
      <c r="W278" s="38"/>
      <c r="X278" s="35"/>
      <c r="Y278" s="35"/>
    </row>
    <row r="279" spans="1:25" ht="27.6" x14ac:dyDescent="0.3">
      <c r="A279" s="35"/>
      <c r="B279" s="41"/>
      <c r="C279" s="35"/>
      <c r="D279" s="35"/>
      <c r="E279" s="41"/>
      <c r="F279" s="41"/>
      <c r="G279" s="41"/>
      <c r="H279" s="41"/>
      <c r="I279" s="12" t="s">
        <v>34</v>
      </c>
      <c r="J279" s="3">
        <f t="shared" si="101"/>
        <v>33530534.75</v>
      </c>
      <c r="K279" s="3">
        <f>K283+K287+K291</f>
        <v>409636.83</v>
      </c>
      <c r="L279" s="3">
        <f>L283+L287+L291+L299</f>
        <v>15437891.949999999</v>
      </c>
      <c r="M279" s="3">
        <f t="shared" ref="M279:M280" si="104">M283+M287+M291+M295+M299</f>
        <v>17683005.969999999</v>
      </c>
      <c r="N279" s="17">
        <f t="shared" ref="N279:P279" si="105">N283+N287+N291</f>
        <v>0</v>
      </c>
      <c r="O279" s="3">
        <f t="shared" si="105"/>
        <v>0</v>
      </c>
      <c r="P279" s="3">
        <f t="shared" si="105"/>
        <v>0</v>
      </c>
      <c r="Q279" s="41"/>
      <c r="R279" s="35"/>
      <c r="S279" s="35"/>
      <c r="T279" s="35"/>
      <c r="U279" s="35"/>
      <c r="V279" s="35"/>
      <c r="W279" s="38"/>
      <c r="X279" s="35"/>
      <c r="Y279" s="35"/>
    </row>
    <row r="280" spans="1:25" ht="43.8" customHeight="1" x14ac:dyDescent="0.3">
      <c r="A280" s="36"/>
      <c r="B280" s="42"/>
      <c r="C280" s="36"/>
      <c r="D280" s="36"/>
      <c r="E280" s="42"/>
      <c r="F280" s="42"/>
      <c r="G280" s="42"/>
      <c r="H280" s="42"/>
      <c r="I280" s="12" t="s">
        <v>4</v>
      </c>
      <c r="J280" s="3">
        <f t="shared" si="101"/>
        <v>4522249.97</v>
      </c>
      <c r="K280" s="3">
        <f>K284+K288+K292+K300</f>
        <v>868459.83</v>
      </c>
      <c r="L280" s="3">
        <f>L284+L288+L292+L300</f>
        <v>1332612.6300000001</v>
      </c>
      <c r="M280" s="3">
        <f t="shared" si="104"/>
        <v>1139202.51</v>
      </c>
      <c r="N280" s="17">
        <f t="shared" ref="N280:P280" si="106">N284+N288+N292+N300</f>
        <v>1181975</v>
      </c>
      <c r="O280" s="3">
        <f t="shared" si="106"/>
        <v>0</v>
      </c>
      <c r="P280" s="3">
        <f t="shared" si="106"/>
        <v>0</v>
      </c>
      <c r="Q280" s="41"/>
      <c r="R280" s="35"/>
      <c r="S280" s="35"/>
      <c r="T280" s="35"/>
      <c r="U280" s="35"/>
      <c r="V280" s="35"/>
      <c r="W280" s="38"/>
      <c r="X280" s="35"/>
      <c r="Y280" s="35"/>
    </row>
    <row r="281" spans="1:25" x14ac:dyDescent="0.3">
      <c r="A281" s="43" t="s">
        <v>17</v>
      </c>
      <c r="B281" s="47" t="s">
        <v>111</v>
      </c>
      <c r="C281" s="34">
        <v>2020</v>
      </c>
      <c r="D281" s="34">
        <v>2025</v>
      </c>
      <c r="E281" s="40" t="s">
        <v>6</v>
      </c>
      <c r="F281" s="40" t="s">
        <v>5</v>
      </c>
      <c r="G281" s="40" t="s">
        <v>5</v>
      </c>
      <c r="H281" s="40" t="s">
        <v>5</v>
      </c>
      <c r="I281" s="30" t="s">
        <v>3</v>
      </c>
      <c r="J281" s="3">
        <f t="shared" si="101"/>
        <v>1366992</v>
      </c>
      <c r="K281" s="3">
        <f>K282+K283+K284</f>
        <v>846900</v>
      </c>
      <c r="L281" s="3">
        <f t="shared" ref="L281:P281" si="107">L282+L283+L284</f>
        <v>520092</v>
      </c>
      <c r="M281" s="3">
        <f t="shared" si="107"/>
        <v>0</v>
      </c>
      <c r="N281" s="17">
        <f t="shared" si="107"/>
        <v>0</v>
      </c>
      <c r="O281" s="3">
        <f t="shared" si="107"/>
        <v>0</v>
      </c>
      <c r="P281" s="3">
        <f t="shared" si="107"/>
        <v>0</v>
      </c>
      <c r="Q281" s="41"/>
      <c r="R281" s="35"/>
      <c r="S281" s="35"/>
      <c r="T281" s="35"/>
      <c r="U281" s="35"/>
      <c r="V281" s="35"/>
      <c r="W281" s="38"/>
      <c r="X281" s="35"/>
      <c r="Y281" s="35"/>
    </row>
    <row r="282" spans="1:25" ht="27.6" x14ac:dyDescent="0.3">
      <c r="A282" s="43"/>
      <c r="B282" s="47"/>
      <c r="C282" s="35"/>
      <c r="D282" s="35"/>
      <c r="E282" s="41"/>
      <c r="F282" s="41"/>
      <c r="G282" s="41"/>
      <c r="H282" s="41"/>
      <c r="I282" s="13" t="s">
        <v>53</v>
      </c>
      <c r="J282" s="3">
        <f t="shared" si="101"/>
        <v>0</v>
      </c>
      <c r="K282" s="3">
        <v>0</v>
      </c>
      <c r="L282" s="3">
        <v>0</v>
      </c>
      <c r="M282" s="3">
        <v>0</v>
      </c>
      <c r="N282" s="17">
        <v>0</v>
      </c>
      <c r="O282" s="3">
        <v>0</v>
      </c>
      <c r="P282" s="3">
        <v>0</v>
      </c>
      <c r="Q282" s="41"/>
      <c r="R282" s="35"/>
      <c r="S282" s="35"/>
      <c r="T282" s="35"/>
      <c r="U282" s="35"/>
      <c r="V282" s="35"/>
      <c r="W282" s="38"/>
      <c r="X282" s="35"/>
      <c r="Y282" s="35"/>
    </row>
    <row r="283" spans="1:25" ht="27.6" x14ac:dyDescent="0.3">
      <c r="A283" s="43"/>
      <c r="B283" s="47"/>
      <c r="C283" s="35"/>
      <c r="D283" s="35"/>
      <c r="E283" s="41"/>
      <c r="F283" s="41"/>
      <c r="G283" s="41"/>
      <c r="H283" s="41"/>
      <c r="I283" s="12" t="s">
        <v>34</v>
      </c>
      <c r="J283" s="3">
        <f t="shared" si="101"/>
        <v>0</v>
      </c>
      <c r="K283" s="3">
        <v>0</v>
      </c>
      <c r="L283" s="3">
        <v>0</v>
      </c>
      <c r="M283" s="3">
        <v>0</v>
      </c>
      <c r="N283" s="17">
        <v>0</v>
      </c>
      <c r="O283" s="3">
        <v>0</v>
      </c>
      <c r="P283" s="3">
        <v>0</v>
      </c>
      <c r="Q283" s="41"/>
      <c r="R283" s="35"/>
      <c r="S283" s="35"/>
      <c r="T283" s="35"/>
      <c r="U283" s="35"/>
      <c r="V283" s="35"/>
      <c r="W283" s="38"/>
      <c r="X283" s="35"/>
      <c r="Y283" s="35"/>
    </row>
    <row r="284" spans="1:25" ht="38.4" customHeight="1" x14ac:dyDescent="0.3">
      <c r="A284" s="43"/>
      <c r="B284" s="47"/>
      <c r="C284" s="36"/>
      <c r="D284" s="36"/>
      <c r="E284" s="42"/>
      <c r="F284" s="42"/>
      <c r="G284" s="42"/>
      <c r="H284" s="42"/>
      <c r="I284" s="12" t="s">
        <v>4</v>
      </c>
      <c r="J284" s="3">
        <f t="shared" si="101"/>
        <v>1366992</v>
      </c>
      <c r="K284" s="3">
        <v>846900</v>
      </c>
      <c r="L284" s="3">
        <v>520092</v>
      </c>
      <c r="M284" s="3">
        <v>0</v>
      </c>
      <c r="N284" s="17">
        <v>0</v>
      </c>
      <c r="O284" s="3">
        <v>0</v>
      </c>
      <c r="P284" s="3">
        <v>0</v>
      </c>
      <c r="Q284" s="42"/>
      <c r="R284" s="36"/>
      <c r="S284" s="36"/>
      <c r="T284" s="36"/>
      <c r="U284" s="36"/>
      <c r="V284" s="36"/>
      <c r="W284" s="39"/>
      <c r="X284" s="36"/>
      <c r="Y284" s="36"/>
    </row>
    <row r="285" spans="1:25" x14ac:dyDescent="0.3">
      <c r="A285" s="43" t="s">
        <v>113</v>
      </c>
      <c r="B285" s="91" t="s">
        <v>114</v>
      </c>
      <c r="C285" s="34">
        <v>2020</v>
      </c>
      <c r="D285" s="34">
        <v>2025</v>
      </c>
      <c r="E285" s="40" t="s">
        <v>6</v>
      </c>
      <c r="F285" s="40" t="s">
        <v>5</v>
      </c>
      <c r="G285" s="40" t="s">
        <v>5</v>
      </c>
      <c r="H285" s="40" t="s">
        <v>5</v>
      </c>
      <c r="I285" s="12" t="s">
        <v>3</v>
      </c>
      <c r="J285" s="3">
        <f t="shared" si="101"/>
        <v>431196.66000000003</v>
      </c>
      <c r="K285" s="3">
        <f>K286+K287+K288</f>
        <v>431196.66000000003</v>
      </c>
      <c r="L285" s="3">
        <f t="shared" ref="L285:P285" si="108">L286+L287+L288</f>
        <v>0</v>
      </c>
      <c r="M285" s="3">
        <f t="shared" si="108"/>
        <v>0</v>
      </c>
      <c r="N285" s="17">
        <f t="shared" si="108"/>
        <v>0</v>
      </c>
      <c r="O285" s="3">
        <f t="shared" si="108"/>
        <v>0</v>
      </c>
      <c r="P285" s="3">
        <f t="shared" si="108"/>
        <v>0</v>
      </c>
      <c r="Q285" s="40" t="s">
        <v>5</v>
      </c>
      <c r="R285" s="34" t="s">
        <v>5</v>
      </c>
      <c r="S285" s="34" t="s">
        <v>5</v>
      </c>
      <c r="T285" s="34" t="s">
        <v>5</v>
      </c>
      <c r="U285" s="34" t="s">
        <v>5</v>
      </c>
      <c r="V285" s="34" t="s">
        <v>5</v>
      </c>
      <c r="W285" s="37" t="s">
        <v>5</v>
      </c>
      <c r="X285" s="34" t="s">
        <v>5</v>
      </c>
      <c r="Y285" s="34" t="s">
        <v>5</v>
      </c>
    </row>
    <row r="286" spans="1:25" ht="27.6" x14ac:dyDescent="0.3">
      <c r="A286" s="43"/>
      <c r="B286" s="92"/>
      <c r="C286" s="35"/>
      <c r="D286" s="35"/>
      <c r="E286" s="41"/>
      <c r="F286" s="41"/>
      <c r="G286" s="41"/>
      <c r="H286" s="41"/>
      <c r="I286" s="12" t="s">
        <v>53</v>
      </c>
      <c r="J286" s="3">
        <f t="shared" si="101"/>
        <v>0</v>
      </c>
      <c r="K286" s="3">
        <v>0</v>
      </c>
      <c r="L286" s="3">
        <v>0</v>
      </c>
      <c r="M286" s="3">
        <v>0</v>
      </c>
      <c r="N286" s="17">
        <v>0</v>
      </c>
      <c r="O286" s="3">
        <v>0</v>
      </c>
      <c r="P286" s="3">
        <v>0</v>
      </c>
      <c r="Q286" s="41"/>
      <c r="R286" s="35"/>
      <c r="S286" s="35"/>
      <c r="T286" s="35"/>
      <c r="U286" s="35"/>
      <c r="V286" s="35"/>
      <c r="W286" s="38"/>
      <c r="X286" s="35"/>
      <c r="Y286" s="35"/>
    </row>
    <row r="287" spans="1:25" ht="27.6" x14ac:dyDescent="0.3">
      <c r="A287" s="43"/>
      <c r="B287" s="92"/>
      <c r="C287" s="35"/>
      <c r="D287" s="35"/>
      <c r="E287" s="41"/>
      <c r="F287" s="41"/>
      <c r="G287" s="41"/>
      <c r="H287" s="41"/>
      <c r="I287" s="12" t="s">
        <v>34</v>
      </c>
      <c r="J287" s="3">
        <f t="shared" si="101"/>
        <v>409636.83</v>
      </c>
      <c r="K287" s="3">
        <v>409636.83</v>
      </c>
      <c r="L287" s="3">
        <v>0</v>
      </c>
      <c r="M287" s="3">
        <v>0</v>
      </c>
      <c r="N287" s="17">
        <v>0</v>
      </c>
      <c r="O287" s="3">
        <v>0</v>
      </c>
      <c r="P287" s="3">
        <v>0</v>
      </c>
      <c r="Q287" s="41"/>
      <c r="R287" s="35"/>
      <c r="S287" s="35"/>
      <c r="T287" s="35"/>
      <c r="U287" s="35"/>
      <c r="V287" s="35"/>
      <c r="W287" s="38"/>
      <c r="X287" s="35"/>
      <c r="Y287" s="35"/>
    </row>
    <row r="288" spans="1:25" ht="38.4" customHeight="1" x14ac:dyDescent="0.3">
      <c r="A288" s="43"/>
      <c r="B288" s="93"/>
      <c r="C288" s="36"/>
      <c r="D288" s="36"/>
      <c r="E288" s="42"/>
      <c r="F288" s="42"/>
      <c r="G288" s="42"/>
      <c r="H288" s="42"/>
      <c r="I288" s="12" t="s">
        <v>4</v>
      </c>
      <c r="J288" s="3">
        <f t="shared" si="101"/>
        <v>21559.83</v>
      </c>
      <c r="K288" s="3">
        <v>21559.83</v>
      </c>
      <c r="L288" s="3">
        <v>0</v>
      </c>
      <c r="M288" s="3">
        <v>0</v>
      </c>
      <c r="N288" s="17">
        <v>0</v>
      </c>
      <c r="O288" s="3">
        <v>0</v>
      </c>
      <c r="P288" s="3">
        <v>0</v>
      </c>
      <c r="Q288" s="42"/>
      <c r="R288" s="36"/>
      <c r="S288" s="36"/>
      <c r="T288" s="36"/>
      <c r="U288" s="36"/>
      <c r="V288" s="36"/>
      <c r="W288" s="39"/>
      <c r="X288" s="36"/>
      <c r="Y288" s="36"/>
    </row>
    <row r="289" spans="1:25" x14ac:dyDescent="0.3">
      <c r="A289" s="43" t="s">
        <v>122</v>
      </c>
      <c r="B289" s="47" t="s">
        <v>134</v>
      </c>
      <c r="C289" s="43">
        <v>2021</v>
      </c>
      <c r="D289" s="43">
        <v>2025</v>
      </c>
      <c r="E289" s="47" t="s">
        <v>6</v>
      </c>
      <c r="F289" s="47" t="s">
        <v>5</v>
      </c>
      <c r="G289" s="47" t="s">
        <v>5</v>
      </c>
      <c r="H289" s="47" t="s">
        <v>5</v>
      </c>
      <c r="I289" s="12" t="s">
        <v>3</v>
      </c>
      <c r="J289" s="3">
        <f t="shared" si="101"/>
        <v>26997022.880000003</v>
      </c>
      <c r="K289" s="3">
        <f>K290+K291+K292</f>
        <v>0</v>
      </c>
      <c r="L289" s="3">
        <f t="shared" ref="L289:P289" si="109">L290+L291+L292</f>
        <v>13430233.199999999</v>
      </c>
      <c r="M289" s="3">
        <f t="shared" si="109"/>
        <v>12446789.680000002</v>
      </c>
      <c r="N289" s="17">
        <f t="shared" si="109"/>
        <v>1120000</v>
      </c>
      <c r="O289" s="3">
        <f t="shared" si="109"/>
        <v>0</v>
      </c>
      <c r="P289" s="3">
        <f t="shared" si="109"/>
        <v>0</v>
      </c>
      <c r="Q289" s="47" t="s">
        <v>218</v>
      </c>
      <c r="R289" s="43" t="s">
        <v>138</v>
      </c>
      <c r="S289" s="43" t="s">
        <v>5</v>
      </c>
      <c r="T289" s="43" t="s">
        <v>5</v>
      </c>
      <c r="U289" s="43" t="s">
        <v>5</v>
      </c>
      <c r="V289" s="43">
        <v>5</v>
      </c>
      <c r="W289" s="53">
        <v>2</v>
      </c>
      <c r="X289" s="43" t="s">
        <v>5</v>
      </c>
      <c r="Y289" s="43" t="s">
        <v>5</v>
      </c>
    </row>
    <row r="290" spans="1:25" ht="27.6" x14ac:dyDescent="0.3">
      <c r="A290" s="43"/>
      <c r="B290" s="47"/>
      <c r="C290" s="43"/>
      <c r="D290" s="43"/>
      <c r="E290" s="47"/>
      <c r="F290" s="47"/>
      <c r="G290" s="47"/>
      <c r="H290" s="47"/>
      <c r="I290" s="12" t="s">
        <v>53</v>
      </c>
      <c r="J290" s="3">
        <f t="shared" si="101"/>
        <v>0</v>
      </c>
      <c r="K290" s="3">
        <v>0</v>
      </c>
      <c r="L290" s="3">
        <v>0</v>
      </c>
      <c r="M290" s="3">
        <v>0</v>
      </c>
      <c r="N290" s="17">
        <v>0</v>
      </c>
      <c r="O290" s="3">
        <v>0</v>
      </c>
      <c r="P290" s="3">
        <v>0</v>
      </c>
      <c r="Q290" s="47"/>
      <c r="R290" s="43"/>
      <c r="S290" s="43"/>
      <c r="T290" s="43"/>
      <c r="U290" s="43"/>
      <c r="V290" s="43"/>
      <c r="W290" s="53"/>
      <c r="X290" s="43"/>
      <c r="Y290" s="43"/>
    </row>
    <row r="291" spans="1:25" ht="27.6" x14ac:dyDescent="0.3">
      <c r="A291" s="43"/>
      <c r="B291" s="47"/>
      <c r="C291" s="43"/>
      <c r="D291" s="43"/>
      <c r="E291" s="47"/>
      <c r="F291" s="47"/>
      <c r="G291" s="47"/>
      <c r="H291" s="47"/>
      <c r="I291" s="12" t="s">
        <v>34</v>
      </c>
      <c r="J291" s="3">
        <f t="shared" si="101"/>
        <v>24448833.84</v>
      </c>
      <c r="K291" s="3">
        <v>0</v>
      </c>
      <c r="L291" s="3">
        <v>12758721.539999999</v>
      </c>
      <c r="M291" s="3">
        <v>11690112.300000001</v>
      </c>
      <c r="N291" s="17">
        <v>0</v>
      </c>
      <c r="O291" s="3">
        <v>0</v>
      </c>
      <c r="P291" s="3">
        <v>0</v>
      </c>
      <c r="Q291" s="47"/>
      <c r="R291" s="43"/>
      <c r="S291" s="43"/>
      <c r="T291" s="43"/>
      <c r="U291" s="43"/>
      <c r="V291" s="43"/>
      <c r="W291" s="53"/>
      <c r="X291" s="43"/>
      <c r="Y291" s="43"/>
    </row>
    <row r="292" spans="1:25" ht="40.799999999999997" customHeight="1" x14ac:dyDescent="0.3">
      <c r="A292" s="43"/>
      <c r="B292" s="47"/>
      <c r="C292" s="43"/>
      <c r="D292" s="43"/>
      <c r="E292" s="47"/>
      <c r="F292" s="47"/>
      <c r="G292" s="47"/>
      <c r="H292" s="47"/>
      <c r="I292" s="12" t="s">
        <v>4</v>
      </c>
      <c r="J292" s="3">
        <f t="shared" si="101"/>
        <v>2548189.04</v>
      </c>
      <c r="K292" s="3">
        <v>0</v>
      </c>
      <c r="L292" s="3">
        <v>671511.66</v>
      </c>
      <c r="M292" s="3">
        <v>756677.38</v>
      </c>
      <c r="N292" s="17">
        <v>1120000</v>
      </c>
      <c r="O292" s="3">
        <v>0</v>
      </c>
      <c r="P292" s="3">
        <v>0</v>
      </c>
      <c r="Q292" s="47"/>
      <c r="R292" s="43"/>
      <c r="S292" s="43"/>
      <c r="T292" s="43"/>
      <c r="U292" s="43"/>
      <c r="V292" s="43"/>
      <c r="W292" s="53"/>
      <c r="X292" s="43"/>
      <c r="Y292" s="43"/>
    </row>
    <row r="293" spans="1:25" x14ac:dyDescent="0.3">
      <c r="A293" s="43" t="s">
        <v>135</v>
      </c>
      <c r="B293" s="47" t="s">
        <v>136</v>
      </c>
      <c r="C293" s="43">
        <v>2021</v>
      </c>
      <c r="D293" s="43">
        <v>2025</v>
      </c>
      <c r="E293" s="47" t="s">
        <v>6</v>
      </c>
      <c r="F293" s="47" t="s">
        <v>5</v>
      </c>
      <c r="G293" s="47" t="s">
        <v>5</v>
      </c>
      <c r="H293" s="47" t="s">
        <v>5</v>
      </c>
      <c r="I293" s="13" t="s">
        <v>3</v>
      </c>
      <c r="J293" s="3">
        <f t="shared" ref="J293:J296" si="110">SUM(K293:P293)</f>
        <v>2820179.3800000004</v>
      </c>
      <c r="K293" s="3">
        <f>K294+K295+K296</f>
        <v>0</v>
      </c>
      <c r="L293" s="3">
        <f t="shared" ref="L293:P293" si="111">L294+L295+L296</f>
        <v>2820179.3800000004</v>
      </c>
      <c r="M293" s="3">
        <f t="shared" si="111"/>
        <v>0</v>
      </c>
      <c r="N293" s="17">
        <f t="shared" si="111"/>
        <v>0</v>
      </c>
      <c r="O293" s="3">
        <f t="shared" si="111"/>
        <v>0</v>
      </c>
      <c r="P293" s="3">
        <f t="shared" si="111"/>
        <v>0</v>
      </c>
      <c r="Q293" s="47" t="s">
        <v>137</v>
      </c>
      <c r="R293" s="43" t="s">
        <v>138</v>
      </c>
      <c r="S293" s="43">
        <v>1</v>
      </c>
      <c r="T293" s="43" t="s">
        <v>5</v>
      </c>
      <c r="U293" s="43">
        <v>1</v>
      </c>
      <c r="V293" s="43" t="s">
        <v>5</v>
      </c>
      <c r="W293" s="53" t="s">
        <v>5</v>
      </c>
      <c r="X293" s="43" t="s">
        <v>5</v>
      </c>
      <c r="Y293" s="43" t="s">
        <v>5</v>
      </c>
    </row>
    <row r="294" spans="1:25" ht="44.25" customHeight="1" x14ac:dyDescent="0.3">
      <c r="A294" s="43"/>
      <c r="B294" s="47"/>
      <c r="C294" s="43"/>
      <c r="D294" s="43"/>
      <c r="E294" s="47"/>
      <c r="F294" s="47"/>
      <c r="G294" s="47"/>
      <c r="H294" s="47"/>
      <c r="I294" s="13" t="s">
        <v>53</v>
      </c>
      <c r="J294" s="3">
        <f t="shared" si="110"/>
        <v>0</v>
      </c>
      <c r="K294" s="3">
        <v>0</v>
      </c>
      <c r="L294" s="3">
        <v>0</v>
      </c>
      <c r="M294" s="3">
        <v>0</v>
      </c>
      <c r="N294" s="17">
        <v>0</v>
      </c>
      <c r="O294" s="3">
        <v>0</v>
      </c>
      <c r="P294" s="3">
        <v>0</v>
      </c>
      <c r="Q294" s="47"/>
      <c r="R294" s="43"/>
      <c r="S294" s="43"/>
      <c r="T294" s="43"/>
      <c r="U294" s="43"/>
      <c r="V294" s="43"/>
      <c r="W294" s="53"/>
      <c r="X294" s="43"/>
      <c r="Y294" s="43"/>
    </row>
    <row r="295" spans="1:25" ht="27.6" x14ac:dyDescent="0.3">
      <c r="A295" s="43"/>
      <c r="B295" s="47"/>
      <c r="C295" s="43"/>
      <c r="D295" s="43"/>
      <c r="E295" s="47"/>
      <c r="F295" s="47"/>
      <c r="G295" s="47"/>
      <c r="H295" s="47"/>
      <c r="I295" s="13" t="s">
        <v>34</v>
      </c>
      <c r="J295" s="3">
        <f t="shared" si="110"/>
        <v>2679170.41</v>
      </c>
      <c r="K295" s="3">
        <v>0</v>
      </c>
      <c r="L295" s="3">
        <v>2679170.41</v>
      </c>
      <c r="M295" s="3">
        <v>0</v>
      </c>
      <c r="N295" s="17">
        <v>0</v>
      </c>
      <c r="O295" s="3">
        <v>0</v>
      </c>
      <c r="P295" s="3">
        <v>0</v>
      </c>
      <c r="Q295" s="47"/>
      <c r="R295" s="43"/>
      <c r="S295" s="43"/>
      <c r="T295" s="43"/>
      <c r="U295" s="43"/>
      <c r="V295" s="43"/>
      <c r="W295" s="53"/>
      <c r="X295" s="43"/>
      <c r="Y295" s="43"/>
    </row>
    <row r="296" spans="1:25" ht="80.25" customHeight="1" x14ac:dyDescent="0.3">
      <c r="A296" s="43"/>
      <c r="B296" s="47"/>
      <c r="C296" s="43"/>
      <c r="D296" s="43"/>
      <c r="E296" s="47"/>
      <c r="F296" s="47"/>
      <c r="G296" s="47"/>
      <c r="H296" s="47"/>
      <c r="I296" s="13" t="s">
        <v>4</v>
      </c>
      <c r="J296" s="3">
        <f t="shared" si="110"/>
        <v>141008.97</v>
      </c>
      <c r="K296" s="3">
        <v>0</v>
      </c>
      <c r="L296" s="3">
        <v>141008.97</v>
      </c>
      <c r="M296" s="3">
        <v>0</v>
      </c>
      <c r="N296" s="17">
        <v>0</v>
      </c>
      <c r="O296" s="3">
        <v>0</v>
      </c>
      <c r="P296" s="3">
        <v>0</v>
      </c>
      <c r="Q296" s="47"/>
      <c r="R296" s="43"/>
      <c r="S296" s="43"/>
      <c r="T296" s="43"/>
      <c r="U296" s="43"/>
      <c r="V296" s="43"/>
      <c r="W296" s="53"/>
      <c r="X296" s="43"/>
      <c r="Y296" s="43"/>
    </row>
    <row r="297" spans="1:25" x14ac:dyDescent="0.3">
      <c r="A297" s="43" t="s">
        <v>207</v>
      </c>
      <c r="B297" s="47" t="s">
        <v>231</v>
      </c>
      <c r="C297" s="43">
        <v>2021</v>
      </c>
      <c r="D297" s="43">
        <v>2025</v>
      </c>
      <c r="E297" s="47" t="s">
        <v>6</v>
      </c>
      <c r="F297" s="47" t="s">
        <v>5</v>
      </c>
      <c r="G297" s="47" t="s">
        <v>5</v>
      </c>
      <c r="H297" s="47" t="s">
        <v>5</v>
      </c>
      <c r="I297" s="13" t="s">
        <v>3</v>
      </c>
      <c r="J297" s="3">
        <f t="shared" si="101"/>
        <v>9257573.1799999997</v>
      </c>
      <c r="K297" s="3">
        <f>K298+K299+K300</f>
        <v>0</v>
      </c>
      <c r="L297" s="3">
        <f t="shared" ref="L297:P297" si="112">L298+L299+L300</f>
        <v>2820179.3800000004</v>
      </c>
      <c r="M297" s="3">
        <f t="shared" si="112"/>
        <v>6375418.7999999998</v>
      </c>
      <c r="N297" s="17">
        <f t="shared" si="112"/>
        <v>61975</v>
      </c>
      <c r="O297" s="3">
        <f t="shared" si="112"/>
        <v>0</v>
      </c>
      <c r="P297" s="3">
        <f t="shared" si="112"/>
        <v>0</v>
      </c>
      <c r="Q297" s="47" t="s">
        <v>209</v>
      </c>
      <c r="R297" s="43" t="s">
        <v>121</v>
      </c>
      <c r="S297" s="43" t="s">
        <v>5</v>
      </c>
      <c r="T297" s="43" t="s">
        <v>5</v>
      </c>
      <c r="U297" s="43" t="s">
        <v>5</v>
      </c>
      <c r="V297" s="43">
        <v>100</v>
      </c>
      <c r="W297" s="53">
        <v>100</v>
      </c>
      <c r="X297" s="43" t="s">
        <v>5</v>
      </c>
      <c r="Y297" s="43" t="s">
        <v>5</v>
      </c>
    </row>
    <row r="298" spans="1:25" ht="27.6" x14ac:dyDescent="0.3">
      <c r="A298" s="43"/>
      <c r="B298" s="47"/>
      <c r="C298" s="43"/>
      <c r="D298" s="43"/>
      <c r="E298" s="47"/>
      <c r="F298" s="47"/>
      <c r="G298" s="47"/>
      <c r="H298" s="47"/>
      <c r="I298" s="13" t="s">
        <v>53</v>
      </c>
      <c r="J298" s="3">
        <f t="shared" si="101"/>
        <v>0</v>
      </c>
      <c r="K298" s="3">
        <v>0</v>
      </c>
      <c r="L298" s="3">
        <v>0</v>
      </c>
      <c r="M298" s="3">
        <v>0</v>
      </c>
      <c r="N298" s="17">
        <v>0</v>
      </c>
      <c r="O298" s="3">
        <v>0</v>
      </c>
      <c r="P298" s="3">
        <v>0</v>
      </c>
      <c r="Q298" s="47"/>
      <c r="R298" s="43"/>
      <c r="S298" s="43"/>
      <c r="T298" s="43"/>
      <c r="U298" s="43"/>
      <c r="V298" s="43"/>
      <c r="W298" s="53"/>
      <c r="X298" s="43"/>
      <c r="Y298" s="43"/>
    </row>
    <row r="299" spans="1:25" ht="27.6" x14ac:dyDescent="0.3">
      <c r="A299" s="43"/>
      <c r="B299" s="47"/>
      <c r="C299" s="43"/>
      <c r="D299" s="43"/>
      <c r="E299" s="47"/>
      <c r="F299" s="47"/>
      <c r="G299" s="47"/>
      <c r="H299" s="47"/>
      <c r="I299" s="13" t="s">
        <v>34</v>
      </c>
      <c r="J299" s="3">
        <f t="shared" si="101"/>
        <v>8672064.0800000001</v>
      </c>
      <c r="K299" s="3">
        <v>0</v>
      </c>
      <c r="L299" s="3">
        <v>2679170.41</v>
      </c>
      <c r="M299" s="3">
        <v>5992893.6699999999</v>
      </c>
      <c r="N299" s="17">
        <v>0</v>
      </c>
      <c r="O299" s="3">
        <v>0</v>
      </c>
      <c r="P299" s="3">
        <v>0</v>
      </c>
      <c r="Q299" s="47" t="s">
        <v>210</v>
      </c>
      <c r="R299" s="43" t="s">
        <v>138</v>
      </c>
      <c r="S299" s="43" t="s">
        <v>5</v>
      </c>
      <c r="T299" s="43" t="s">
        <v>5</v>
      </c>
      <c r="U299" s="43" t="s">
        <v>5</v>
      </c>
      <c r="V299" s="43">
        <v>69</v>
      </c>
      <c r="W299" s="53">
        <v>10</v>
      </c>
      <c r="X299" s="43" t="s">
        <v>5</v>
      </c>
      <c r="Y299" s="43" t="s">
        <v>5</v>
      </c>
    </row>
    <row r="300" spans="1:25" ht="27.6" x14ac:dyDescent="0.3">
      <c r="A300" s="43"/>
      <c r="B300" s="47"/>
      <c r="C300" s="43"/>
      <c r="D300" s="43"/>
      <c r="E300" s="47"/>
      <c r="F300" s="47"/>
      <c r="G300" s="47"/>
      <c r="H300" s="47"/>
      <c r="I300" s="13" t="s">
        <v>4</v>
      </c>
      <c r="J300" s="3">
        <f t="shared" si="101"/>
        <v>585509.1</v>
      </c>
      <c r="K300" s="3">
        <v>0</v>
      </c>
      <c r="L300" s="3">
        <v>141008.97</v>
      </c>
      <c r="M300" s="3">
        <v>382525.13</v>
      </c>
      <c r="N300" s="17">
        <v>61975</v>
      </c>
      <c r="O300" s="3">
        <v>0</v>
      </c>
      <c r="P300" s="3">
        <v>0</v>
      </c>
      <c r="Q300" s="47"/>
      <c r="R300" s="43"/>
      <c r="S300" s="43"/>
      <c r="T300" s="43"/>
      <c r="U300" s="43"/>
      <c r="V300" s="43"/>
      <c r="W300" s="53"/>
      <c r="X300" s="43"/>
      <c r="Y300" s="43"/>
    </row>
    <row r="301" spans="1:25" x14ac:dyDescent="0.3">
      <c r="A301" s="55" t="s">
        <v>115</v>
      </c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7"/>
    </row>
    <row r="302" spans="1:25" x14ac:dyDescent="0.3">
      <c r="A302" s="34" t="s">
        <v>119</v>
      </c>
      <c r="B302" s="40" t="s">
        <v>116</v>
      </c>
      <c r="C302" s="34">
        <v>2020</v>
      </c>
      <c r="D302" s="34">
        <v>2025</v>
      </c>
      <c r="E302" s="40" t="s">
        <v>6</v>
      </c>
      <c r="F302" s="40"/>
      <c r="G302" s="40"/>
      <c r="H302" s="40"/>
      <c r="I302" s="13" t="s">
        <v>3</v>
      </c>
      <c r="J302" s="3">
        <f>SUM(K302:P302)</f>
        <v>5041444.7</v>
      </c>
      <c r="K302" s="3">
        <f>K303+K304+K305</f>
        <v>5041444.7</v>
      </c>
      <c r="L302" s="3">
        <f t="shared" ref="L302:P302" si="113">L303+L304+L305</f>
        <v>0</v>
      </c>
      <c r="M302" s="3">
        <f t="shared" si="113"/>
        <v>0</v>
      </c>
      <c r="N302" s="17">
        <f t="shared" si="113"/>
        <v>0</v>
      </c>
      <c r="O302" s="3">
        <f t="shared" si="113"/>
        <v>0</v>
      </c>
      <c r="P302" s="3">
        <f t="shared" si="113"/>
        <v>0</v>
      </c>
      <c r="Q302" s="40"/>
      <c r="R302" s="34"/>
      <c r="S302" s="34"/>
      <c r="T302" s="34"/>
      <c r="U302" s="34"/>
      <c r="V302" s="34"/>
      <c r="W302" s="37"/>
      <c r="X302" s="34"/>
      <c r="Y302" s="34"/>
    </row>
    <row r="303" spans="1:25" ht="27.6" x14ac:dyDescent="0.3">
      <c r="A303" s="35"/>
      <c r="B303" s="41"/>
      <c r="C303" s="35"/>
      <c r="D303" s="35"/>
      <c r="E303" s="41"/>
      <c r="F303" s="41"/>
      <c r="G303" s="41"/>
      <c r="H303" s="41"/>
      <c r="I303" s="13" t="s">
        <v>53</v>
      </c>
      <c r="J303" s="3">
        <f t="shared" ref="J303:J309" si="114">SUM(K303:P303)</f>
        <v>0</v>
      </c>
      <c r="K303" s="3">
        <f>K307</f>
        <v>0</v>
      </c>
      <c r="L303" s="3">
        <f t="shared" ref="L303:P303" si="115">L307</f>
        <v>0</v>
      </c>
      <c r="M303" s="3">
        <f t="shared" si="115"/>
        <v>0</v>
      </c>
      <c r="N303" s="17">
        <f t="shared" si="115"/>
        <v>0</v>
      </c>
      <c r="O303" s="3">
        <f t="shared" si="115"/>
        <v>0</v>
      </c>
      <c r="P303" s="3">
        <f t="shared" si="115"/>
        <v>0</v>
      </c>
      <c r="Q303" s="41"/>
      <c r="R303" s="35"/>
      <c r="S303" s="35"/>
      <c r="T303" s="35"/>
      <c r="U303" s="35"/>
      <c r="V303" s="35"/>
      <c r="W303" s="38"/>
      <c r="X303" s="35"/>
      <c r="Y303" s="35"/>
    </row>
    <row r="304" spans="1:25" ht="27.6" x14ac:dyDescent="0.3">
      <c r="A304" s="35"/>
      <c r="B304" s="41"/>
      <c r="C304" s="35"/>
      <c r="D304" s="35"/>
      <c r="E304" s="41"/>
      <c r="F304" s="41"/>
      <c r="G304" s="41"/>
      <c r="H304" s="41"/>
      <c r="I304" s="13" t="s">
        <v>34</v>
      </c>
      <c r="J304" s="3">
        <f t="shared" si="114"/>
        <v>4759772.6900000004</v>
      </c>
      <c r="K304" s="3">
        <f>K308</f>
        <v>4759772.6900000004</v>
      </c>
      <c r="L304" s="3">
        <f t="shared" ref="L304:P304" si="116">L308</f>
        <v>0</v>
      </c>
      <c r="M304" s="3">
        <f t="shared" si="116"/>
        <v>0</v>
      </c>
      <c r="N304" s="17">
        <f t="shared" si="116"/>
        <v>0</v>
      </c>
      <c r="O304" s="3">
        <f t="shared" si="116"/>
        <v>0</v>
      </c>
      <c r="P304" s="3">
        <f t="shared" si="116"/>
        <v>0</v>
      </c>
      <c r="Q304" s="41"/>
      <c r="R304" s="35"/>
      <c r="S304" s="35"/>
      <c r="T304" s="35"/>
      <c r="U304" s="35"/>
      <c r="V304" s="35"/>
      <c r="W304" s="38"/>
      <c r="X304" s="35"/>
      <c r="Y304" s="35"/>
    </row>
    <row r="305" spans="1:25" ht="27.6" x14ac:dyDescent="0.3">
      <c r="A305" s="36"/>
      <c r="B305" s="42"/>
      <c r="C305" s="36"/>
      <c r="D305" s="36"/>
      <c r="E305" s="42"/>
      <c r="F305" s="42"/>
      <c r="G305" s="42"/>
      <c r="H305" s="42"/>
      <c r="I305" s="13" t="s">
        <v>4</v>
      </c>
      <c r="J305" s="3">
        <f t="shared" si="114"/>
        <v>281672.01</v>
      </c>
      <c r="K305" s="3">
        <f>K309</f>
        <v>281672.01</v>
      </c>
      <c r="L305" s="3">
        <f t="shared" ref="L305:P305" si="117">L309</f>
        <v>0</v>
      </c>
      <c r="M305" s="3">
        <f t="shared" si="117"/>
        <v>0</v>
      </c>
      <c r="N305" s="17">
        <f t="shared" si="117"/>
        <v>0</v>
      </c>
      <c r="O305" s="3">
        <f t="shared" si="117"/>
        <v>0</v>
      </c>
      <c r="P305" s="3">
        <f t="shared" si="117"/>
        <v>0</v>
      </c>
      <c r="Q305" s="42"/>
      <c r="R305" s="36"/>
      <c r="S305" s="36"/>
      <c r="T305" s="36"/>
      <c r="U305" s="36"/>
      <c r="V305" s="36"/>
      <c r="W305" s="39"/>
      <c r="X305" s="36"/>
      <c r="Y305" s="36"/>
    </row>
    <row r="306" spans="1:25" x14ac:dyDescent="0.3">
      <c r="A306" s="34" t="s">
        <v>118</v>
      </c>
      <c r="B306" s="40" t="s">
        <v>117</v>
      </c>
      <c r="C306" s="34">
        <v>2020</v>
      </c>
      <c r="D306" s="34">
        <v>2025</v>
      </c>
      <c r="E306" s="40" t="s">
        <v>6</v>
      </c>
      <c r="F306" s="40"/>
      <c r="G306" s="40"/>
      <c r="H306" s="40"/>
      <c r="I306" s="13" t="s">
        <v>3</v>
      </c>
      <c r="J306" s="3">
        <f t="shared" si="114"/>
        <v>5041444.7</v>
      </c>
      <c r="K306" s="3">
        <f>K307+K308+K309</f>
        <v>5041444.7</v>
      </c>
      <c r="L306" s="3">
        <f t="shared" ref="L306:P306" si="118">L307+L308+L309</f>
        <v>0</v>
      </c>
      <c r="M306" s="3">
        <f t="shared" si="118"/>
        <v>0</v>
      </c>
      <c r="N306" s="17">
        <f t="shared" si="118"/>
        <v>0</v>
      </c>
      <c r="O306" s="3">
        <f t="shared" si="118"/>
        <v>0</v>
      </c>
      <c r="P306" s="3">
        <f t="shared" si="118"/>
        <v>0</v>
      </c>
      <c r="Q306" s="40" t="s">
        <v>120</v>
      </c>
      <c r="R306" s="34" t="s">
        <v>121</v>
      </c>
      <c r="S306" s="34" t="s">
        <v>5</v>
      </c>
      <c r="T306" s="34">
        <v>100</v>
      </c>
      <c r="U306" s="34" t="s">
        <v>5</v>
      </c>
      <c r="V306" s="34" t="s">
        <v>5</v>
      </c>
      <c r="W306" s="37" t="s">
        <v>5</v>
      </c>
      <c r="X306" s="34" t="s">
        <v>5</v>
      </c>
      <c r="Y306" s="34" t="s">
        <v>5</v>
      </c>
    </row>
    <row r="307" spans="1:25" ht="27.6" x14ac:dyDescent="0.3">
      <c r="A307" s="35"/>
      <c r="B307" s="41"/>
      <c r="C307" s="35"/>
      <c r="D307" s="35"/>
      <c r="E307" s="41"/>
      <c r="F307" s="41"/>
      <c r="G307" s="41"/>
      <c r="H307" s="41"/>
      <c r="I307" s="13" t="s">
        <v>53</v>
      </c>
      <c r="J307" s="3">
        <f t="shared" si="114"/>
        <v>0</v>
      </c>
      <c r="K307" s="3">
        <v>0</v>
      </c>
      <c r="L307" s="3">
        <v>0</v>
      </c>
      <c r="M307" s="3">
        <v>0</v>
      </c>
      <c r="N307" s="17">
        <v>0</v>
      </c>
      <c r="O307" s="3">
        <v>0</v>
      </c>
      <c r="P307" s="3">
        <v>0</v>
      </c>
      <c r="Q307" s="41"/>
      <c r="R307" s="35"/>
      <c r="S307" s="35"/>
      <c r="T307" s="35"/>
      <c r="U307" s="35"/>
      <c r="V307" s="35"/>
      <c r="W307" s="38"/>
      <c r="X307" s="35"/>
      <c r="Y307" s="35"/>
    </row>
    <row r="308" spans="1:25" ht="27.6" x14ac:dyDescent="0.3">
      <c r="A308" s="35"/>
      <c r="B308" s="41"/>
      <c r="C308" s="35"/>
      <c r="D308" s="35"/>
      <c r="E308" s="41"/>
      <c r="F308" s="41"/>
      <c r="G308" s="41"/>
      <c r="H308" s="41"/>
      <c r="I308" s="13" t="s">
        <v>34</v>
      </c>
      <c r="J308" s="3">
        <f t="shared" si="114"/>
        <v>4759772.6900000004</v>
      </c>
      <c r="K308" s="3">
        <v>4759772.6900000004</v>
      </c>
      <c r="L308" s="3">
        <v>0</v>
      </c>
      <c r="M308" s="3">
        <v>0</v>
      </c>
      <c r="N308" s="17">
        <v>0</v>
      </c>
      <c r="O308" s="3">
        <v>0</v>
      </c>
      <c r="P308" s="3">
        <v>0</v>
      </c>
      <c r="Q308" s="41"/>
      <c r="R308" s="35"/>
      <c r="S308" s="35"/>
      <c r="T308" s="35"/>
      <c r="U308" s="35"/>
      <c r="V308" s="35"/>
      <c r="W308" s="38"/>
      <c r="X308" s="35"/>
      <c r="Y308" s="35"/>
    </row>
    <row r="309" spans="1:25" ht="27.6" x14ac:dyDescent="0.3">
      <c r="A309" s="36"/>
      <c r="B309" s="42"/>
      <c r="C309" s="36"/>
      <c r="D309" s="36"/>
      <c r="E309" s="42"/>
      <c r="F309" s="42"/>
      <c r="G309" s="42"/>
      <c r="H309" s="42"/>
      <c r="I309" s="13" t="s">
        <v>4</v>
      </c>
      <c r="J309" s="3">
        <f t="shared" si="114"/>
        <v>281672.01</v>
      </c>
      <c r="K309" s="3">
        <v>281672.01</v>
      </c>
      <c r="L309" s="3">
        <v>0</v>
      </c>
      <c r="M309" s="3">
        <v>0</v>
      </c>
      <c r="N309" s="17">
        <v>0</v>
      </c>
      <c r="O309" s="3">
        <v>0</v>
      </c>
      <c r="P309" s="3">
        <v>0</v>
      </c>
      <c r="Q309" s="42"/>
      <c r="R309" s="36"/>
      <c r="S309" s="36"/>
      <c r="T309" s="36"/>
      <c r="U309" s="36"/>
      <c r="V309" s="36"/>
      <c r="W309" s="39"/>
      <c r="X309" s="36"/>
      <c r="Y309" s="36"/>
    </row>
    <row r="310" spans="1:25" x14ac:dyDescent="0.3">
      <c r="A310" s="52" t="s">
        <v>123</v>
      </c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</row>
    <row r="311" spans="1:25" x14ac:dyDescent="0.3">
      <c r="A311" s="34" t="s">
        <v>125</v>
      </c>
      <c r="B311" s="40" t="s">
        <v>124</v>
      </c>
      <c r="C311" s="34">
        <v>2020</v>
      </c>
      <c r="D311" s="34">
        <v>2025</v>
      </c>
      <c r="E311" s="40" t="s">
        <v>5</v>
      </c>
      <c r="F311" s="40" t="s">
        <v>5</v>
      </c>
      <c r="G311" s="40" t="s">
        <v>5</v>
      </c>
      <c r="H311" s="40" t="s">
        <v>5</v>
      </c>
      <c r="I311" s="13" t="s">
        <v>3</v>
      </c>
      <c r="J311" s="3">
        <f>SUM(K311:P311)</f>
        <v>101510788.06</v>
      </c>
      <c r="K311" s="3">
        <f>K312+K313+K314</f>
        <v>18833538.07</v>
      </c>
      <c r="L311" s="3">
        <f t="shared" ref="L311:P311" si="119">L312+L313+L314</f>
        <v>82677249.99000001</v>
      </c>
      <c r="M311" s="3">
        <f t="shared" si="119"/>
        <v>0</v>
      </c>
      <c r="N311" s="17">
        <f t="shared" si="119"/>
        <v>0</v>
      </c>
      <c r="O311" s="3">
        <f t="shared" si="119"/>
        <v>0</v>
      </c>
      <c r="P311" s="3">
        <f t="shared" si="119"/>
        <v>0</v>
      </c>
      <c r="Q311" s="40" t="s">
        <v>5</v>
      </c>
      <c r="R311" s="34" t="s">
        <v>5</v>
      </c>
      <c r="S311" s="34" t="s">
        <v>5</v>
      </c>
      <c r="T311" s="34" t="s">
        <v>5</v>
      </c>
      <c r="U311" s="34" t="s">
        <v>5</v>
      </c>
      <c r="V311" s="34" t="s">
        <v>5</v>
      </c>
      <c r="W311" s="37" t="s">
        <v>5</v>
      </c>
      <c r="X311" s="34" t="s">
        <v>5</v>
      </c>
      <c r="Y311" s="34" t="s">
        <v>5</v>
      </c>
    </row>
    <row r="312" spans="1:25" ht="27.6" x14ac:dyDescent="0.3">
      <c r="A312" s="35"/>
      <c r="B312" s="41"/>
      <c r="C312" s="35"/>
      <c r="D312" s="35"/>
      <c r="E312" s="41"/>
      <c r="F312" s="41"/>
      <c r="G312" s="41"/>
      <c r="H312" s="41"/>
      <c r="I312" s="13" t="s">
        <v>53</v>
      </c>
      <c r="J312" s="3">
        <f t="shared" ref="J312:J326" si="120">SUM(K312:P312)</f>
        <v>77782800</v>
      </c>
      <c r="K312" s="3">
        <f>K316</f>
        <v>0</v>
      </c>
      <c r="L312" s="3">
        <f t="shared" ref="L312:P312" si="121">L316</f>
        <v>77782800</v>
      </c>
      <c r="M312" s="3">
        <f t="shared" si="121"/>
        <v>0</v>
      </c>
      <c r="N312" s="17">
        <f t="shared" si="121"/>
        <v>0</v>
      </c>
      <c r="O312" s="3">
        <f t="shared" si="121"/>
        <v>0</v>
      </c>
      <c r="P312" s="3">
        <f t="shared" si="121"/>
        <v>0</v>
      </c>
      <c r="Q312" s="41"/>
      <c r="R312" s="35"/>
      <c r="S312" s="35"/>
      <c r="T312" s="35"/>
      <c r="U312" s="35"/>
      <c r="V312" s="35"/>
      <c r="W312" s="38"/>
      <c r="X312" s="35"/>
      <c r="Y312" s="35"/>
    </row>
    <row r="313" spans="1:25" ht="27.6" x14ac:dyDescent="0.3">
      <c r="A313" s="35"/>
      <c r="B313" s="41"/>
      <c r="C313" s="35"/>
      <c r="D313" s="35"/>
      <c r="E313" s="41"/>
      <c r="F313" s="41"/>
      <c r="G313" s="41"/>
      <c r="H313" s="41"/>
      <c r="I313" s="13" t="s">
        <v>34</v>
      </c>
      <c r="J313" s="3">
        <f t="shared" si="120"/>
        <v>19667498.579999998</v>
      </c>
      <c r="K313" s="3">
        <f>K317</f>
        <v>18080196.539999999</v>
      </c>
      <c r="L313" s="3">
        <f t="shared" ref="L313:P313" si="122">L317</f>
        <v>1587302.04</v>
      </c>
      <c r="M313" s="3">
        <f t="shared" si="122"/>
        <v>0</v>
      </c>
      <c r="N313" s="17">
        <f t="shared" si="122"/>
        <v>0</v>
      </c>
      <c r="O313" s="3">
        <f t="shared" si="122"/>
        <v>0</v>
      </c>
      <c r="P313" s="3">
        <f t="shared" si="122"/>
        <v>0</v>
      </c>
      <c r="Q313" s="41"/>
      <c r="R313" s="35"/>
      <c r="S313" s="35"/>
      <c r="T313" s="35"/>
      <c r="U313" s="35"/>
      <c r="V313" s="35"/>
      <c r="W313" s="38"/>
      <c r="X313" s="35"/>
      <c r="Y313" s="35"/>
    </row>
    <row r="314" spans="1:25" ht="27.6" x14ac:dyDescent="0.3">
      <c r="A314" s="36"/>
      <c r="B314" s="42"/>
      <c r="C314" s="35"/>
      <c r="D314" s="35"/>
      <c r="E314" s="42"/>
      <c r="F314" s="42"/>
      <c r="G314" s="42"/>
      <c r="H314" s="42"/>
      <c r="I314" s="13" t="s">
        <v>4</v>
      </c>
      <c r="J314" s="3">
        <f t="shared" si="120"/>
        <v>4060489.4799999995</v>
      </c>
      <c r="K314" s="3">
        <f>K318</f>
        <v>753341.53</v>
      </c>
      <c r="L314" s="3">
        <f t="shared" ref="L314:P314" si="123">L318</f>
        <v>3307147.9499999997</v>
      </c>
      <c r="M314" s="3">
        <f t="shared" si="123"/>
        <v>0</v>
      </c>
      <c r="N314" s="17">
        <f t="shared" si="123"/>
        <v>0</v>
      </c>
      <c r="O314" s="3">
        <f t="shared" si="123"/>
        <v>0</v>
      </c>
      <c r="P314" s="3">
        <f t="shared" si="123"/>
        <v>0</v>
      </c>
      <c r="Q314" s="42"/>
      <c r="R314" s="36"/>
      <c r="S314" s="36"/>
      <c r="T314" s="36"/>
      <c r="U314" s="36"/>
      <c r="V314" s="36"/>
      <c r="W314" s="39"/>
      <c r="X314" s="36"/>
      <c r="Y314" s="36"/>
    </row>
    <row r="315" spans="1:25" x14ac:dyDescent="0.3">
      <c r="A315" s="34" t="s">
        <v>126</v>
      </c>
      <c r="B315" s="40" t="s">
        <v>127</v>
      </c>
      <c r="C315" s="34">
        <v>2020</v>
      </c>
      <c r="D315" s="34">
        <v>2025</v>
      </c>
      <c r="E315" s="40" t="s">
        <v>6</v>
      </c>
      <c r="F315" s="49" t="s">
        <v>130</v>
      </c>
      <c r="G315" s="49" t="s">
        <v>130</v>
      </c>
      <c r="H315" s="49" t="s">
        <v>131</v>
      </c>
      <c r="I315" s="13" t="s">
        <v>3</v>
      </c>
      <c r="J315" s="3">
        <f t="shared" si="120"/>
        <v>101510788.06</v>
      </c>
      <c r="K315" s="3">
        <f>K316+K317+K318</f>
        <v>18833538.07</v>
      </c>
      <c r="L315" s="3">
        <f t="shared" ref="L315:P315" si="124">L316+L317+L318</f>
        <v>82677249.99000001</v>
      </c>
      <c r="M315" s="3">
        <f t="shared" si="124"/>
        <v>0</v>
      </c>
      <c r="N315" s="17">
        <f t="shared" si="124"/>
        <v>0</v>
      </c>
      <c r="O315" s="3">
        <f t="shared" si="124"/>
        <v>0</v>
      </c>
      <c r="P315" s="3">
        <f t="shared" si="124"/>
        <v>0</v>
      </c>
      <c r="Q315" s="40" t="s">
        <v>5</v>
      </c>
      <c r="R315" s="34" t="s">
        <v>5</v>
      </c>
      <c r="S315" s="34" t="s">
        <v>5</v>
      </c>
      <c r="T315" s="34" t="s">
        <v>5</v>
      </c>
      <c r="U315" s="34" t="s">
        <v>5</v>
      </c>
      <c r="V315" s="34" t="s">
        <v>5</v>
      </c>
      <c r="W315" s="37" t="s">
        <v>5</v>
      </c>
      <c r="X315" s="34" t="s">
        <v>5</v>
      </c>
      <c r="Y315" s="34" t="s">
        <v>5</v>
      </c>
    </row>
    <row r="316" spans="1:25" ht="27.6" x14ac:dyDescent="0.3">
      <c r="A316" s="35"/>
      <c r="B316" s="41"/>
      <c r="C316" s="35"/>
      <c r="D316" s="35"/>
      <c r="E316" s="41"/>
      <c r="F316" s="50"/>
      <c r="G316" s="50"/>
      <c r="H316" s="50"/>
      <c r="I316" s="13" t="s">
        <v>53</v>
      </c>
      <c r="J316" s="3">
        <f t="shared" si="120"/>
        <v>77782800</v>
      </c>
      <c r="K316" s="3">
        <v>0</v>
      </c>
      <c r="L316" s="3">
        <f t="shared" ref="L316:P316" si="125">L320+L324</f>
        <v>77782800</v>
      </c>
      <c r="M316" s="3">
        <f t="shared" si="125"/>
        <v>0</v>
      </c>
      <c r="N316" s="17">
        <f t="shared" si="125"/>
        <v>0</v>
      </c>
      <c r="O316" s="3">
        <f t="shared" si="125"/>
        <v>0</v>
      </c>
      <c r="P316" s="3">
        <f t="shared" si="125"/>
        <v>0</v>
      </c>
      <c r="Q316" s="41"/>
      <c r="R316" s="35"/>
      <c r="S316" s="35"/>
      <c r="T316" s="35"/>
      <c r="U316" s="35"/>
      <c r="V316" s="35"/>
      <c r="W316" s="38"/>
      <c r="X316" s="35"/>
      <c r="Y316" s="35"/>
    </row>
    <row r="317" spans="1:25" ht="27.6" x14ac:dyDescent="0.3">
      <c r="A317" s="35"/>
      <c r="B317" s="41"/>
      <c r="C317" s="35"/>
      <c r="D317" s="35"/>
      <c r="E317" s="41"/>
      <c r="F317" s="50"/>
      <c r="G317" s="50"/>
      <c r="H317" s="50"/>
      <c r="I317" s="13" t="s">
        <v>34</v>
      </c>
      <c r="J317" s="3">
        <f t="shared" si="120"/>
        <v>19667498.579999998</v>
      </c>
      <c r="K317" s="3">
        <f>K321+K325</f>
        <v>18080196.539999999</v>
      </c>
      <c r="L317" s="3">
        <f t="shared" ref="L317:P317" si="126">L321+L325</f>
        <v>1587302.04</v>
      </c>
      <c r="M317" s="3">
        <f t="shared" si="126"/>
        <v>0</v>
      </c>
      <c r="N317" s="17">
        <f t="shared" si="126"/>
        <v>0</v>
      </c>
      <c r="O317" s="3">
        <f t="shared" si="126"/>
        <v>0</v>
      </c>
      <c r="P317" s="3">
        <f t="shared" si="126"/>
        <v>0</v>
      </c>
      <c r="Q317" s="41"/>
      <c r="R317" s="35"/>
      <c r="S317" s="35"/>
      <c r="T317" s="35"/>
      <c r="U317" s="35"/>
      <c r="V317" s="35"/>
      <c r="W317" s="38"/>
      <c r="X317" s="35"/>
      <c r="Y317" s="35"/>
    </row>
    <row r="318" spans="1:25" ht="27.6" x14ac:dyDescent="0.3">
      <c r="A318" s="35"/>
      <c r="B318" s="41"/>
      <c r="C318" s="35"/>
      <c r="D318" s="35"/>
      <c r="E318" s="41"/>
      <c r="F318" s="50"/>
      <c r="G318" s="50"/>
      <c r="H318" s="50"/>
      <c r="I318" s="13" t="s">
        <v>4</v>
      </c>
      <c r="J318" s="3">
        <f t="shared" si="120"/>
        <v>4060489.4799999995</v>
      </c>
      <c r="K318" s="3">
        <f>K322+K326</f>
        <v>753341.53</v>
      </c>
      <c r="L318" s="3">
        <f t="shared" ref="L318:P318" si="127">L322+L326</f>
        <v>3307147.9499999997</v>
      </c>
      <c r="M318" s="3">
        <f t="shared" si="127"/>
        <v>0</v>
      </c>
      <c r="N318" s="17">
        <f t="shared" si="127"/>
        <v>0</v>
      </c>
      <c r="O318" s="3">
        <f t="shared" si="127"/>
        <v>0</v>
      </c>
      <c r="P318" s="3">
        <f t="shared" si="127"/>
        <v>0</v>
      </c>
      <c r="Q318" s="41"/>
      <c r="R318" s="35"/>
      <c r="S318" s="35"/>
      <c r="T318" s="35"/>
      <c r="U318" s="35"/>
      <c r="V318" s="35"/>
      <c r="W318" s="38"/>
      <c r="X318" s="35"/>
      <c r="Y318" s="35"/>
    </row>
    <row r="319" spans="1:25" x14ac:dyDescent="0.3">
      <c r="A319" s="43" t="s">
        <v>128</v>
      </c>
      <c r="B319" s="47" t="s">
        <v>15</v>
      </c>
      <c r="C319" s="43">
        <v>2020</v>
      </c>
      <c r="D319" s="43">
        <v>2025</v>
      </c>
      <c r="E319" s="47" t="s">
        <v>6</v>
      </c>
      <c r="F319" s="51" t="s">
        <v>130</v>
      </c>
      <c r="G319" s="51" t="s">
        <v>130</v>
      </c>
      <c r="H319" s="49" t="s">
        <v>131</v>
      </c>
      <c r="I319" s="13" t="s">
        <v>3</v>
      </c>
      <c r="J319" s="3">
        <f t="shared" si="120"/>
        <v>1704040.0000000002</v>
      </c>
      <c r="K319" s="3">
        <f>K320+K321+K322</f>
        <v>0</v>
      </c>
      <c r="L319" s="3">
        <f t="shared" ref="L319:P319" si="128">L320+L321+L322</f>
        <v>1704040.0000000002</v>
      </c>
      <c r="M319" s="3">
        <f t="shared" si="128"/>
        <v>0</v>
      </c>
      <c r="N319" s="17">
        <f t="shared" si="128"/>
        <v>0</v>
      </c>
      <c r="O319" s="3">
        <f t="shared" si="128"/>
        <v>0</v>
      </c>
      <c r="P319" s="3">
        <f t="shared" si="128"/>
        <v>0</v>
      </c>
      <c r="Q319" s="47" t="s">
        <v>5</v>
      </c>
      <c r="R319" s="43" t="s">
        <v>5</v>
      </c>
      <c r="S319" s="43" t="s">
        <v>5</v>
      </c>
      <c r="T319" s="43" t="s">
        <v>5</v>
      </c>
      <c r="U319" s="43" t="s">
        <v>5</v>
      </c>
      <c r="V319" s="43" t="s">
        <v>5</v>
      </c>
      <c r="W319" s="53" t="s">
        <v>5</v>
      </c>
      <c r="X319" s="43" t="s">
        <v>5</v>
      </c>
      <c r="Y319" s="43" t="s">
        <v>5</v>
      </c>
    </row>
    <row r="320" spans="1:25" ht="27.6" x14ac:dyDescent="0.3">
      <c r="A320" s="43"/>
      <c r="B320" s="47"/>
      <c r="C320" s="43"/>
      <c r="D320" s="43"/>
      <c r="E320" s="47"/>
      <c r="F320" s="51"/>
      <c r="G320" s="51"/>
      <c r="H320" s="50"/>
      <c r="I320" s="13" t="s">
        <v>53</v>
      </c>
      <c r="J320" s="3">
        <f t="shared" si="120"/>
        <v>1603162.02</v>
      </c>
      <c r="K320" s="3">
        <v>0</v>
      </c>
      <c r="L320" s="3">
        <v>1603162.02</v>
      </c>
      <c r="M320" s="3">
        <v>0</v>
      </c>
      <c r="N320" s="17">
        <v>0</v>
      </c>
      <c r="O320" s="3">
        <v>0</v>
      </c>
      <c r="P320" s="3">
        <v>0</v>
      </c>
      <c r="Q320" s="47"/>
      <c r="R320" s="43"/>
      <c r="S320" s="43"/>
      <c r="T320" s="43"/>
      <c r="U320" s="43"/>
      <c r="V320" s="43"/>
      <c r="W320" s="53"/>
      <c r="X320" s="43"/>
      <c r="Y320" s="43"/>
    </row>
    <row r="321" spans="1:25" ht="27.6" x14ac:dyDescent="0.3">
      <c r="A321" s="43"/>
      <c r="B321" s="47"/>
      <c r="C321" s="43"/>
      <c r="D321" s="43"/>
      <c r="E321" s="47"/>
      <c r="F321" s="51"/>
      <c r="G321" s="51"/>
      <c r="H321" s="50"/>
      <c r="I321" s="13" t="s">
        <v>34</v>
      </c>
      <c r="J321" s="3">
        <f t="shared" si="120"/>
        <v>32716.37</v>
      </c>
      <c r="K321" s="3">
        <v>0</v>
      </c>
      <c r="L321" s="3">
        <v>32716.37</v>
      </c>
      <c r="M321" s="3">
        <v>0</v>
      </c>
      <c r="N321" s="17">
        <v>0</v>
      </c>
      <c r="O321" s="3">
        <v>0</v>
      </c>
      <c r="P321" s="3">
        <v>0</v>
      </c>
      <c r="Q321" s="47"/>
      <c r="R321" s="43"/>
      <c r="S321" s="43"/>
      <c r="T321" s="43"/>
      <c r="U321" s="43"/>
      <c r="V321" s="43"/>
      <c r="W321" s="53"/>
      <c r="X321" s="43"/>
      <c r="Y321" s="43"/>
    </row>
    <row r="322" spans="1:25" ht="27.6" x14ac:dyDescent="0.3">
      <c r="A322" s="43"/>
      <c r="B322" s="47"/>
      <c r="C322" s="43"/>
      <c r="D322" s="43"/>
      <c r="E322" s="47"/>
      <c r="F322" s="51"/>
      <c r="G322" s="51"/>
      <c r="H322" s="50"/>
      <c r="I322" s="13" t="s">
        <v>4</v>
      </c>
      <c r="J322" s="3">
        <f t="shared" si="120"/>
        <v>68161.61</v>
      </c>
      <c r="K322" s="3">
        <v>0</v>
      </c>
      <c r="L322" s="3">
        <v>68161.61</v>
      </c>
      <c r="M322" s="3">
        <v>0</v>
      </c>
      <c r="N322" s="17">
        <v>0</v>
      </c>
      <c r="O322" s="3">
        <v>0</v>
      </c>
      <c r="P322" s="3">
        <v>0</v>
      </c>
      <c r="Q322" s="47"/>
      <c r="R322" s="43"/>
      <c r="S322" s="43"/>
      <c r="T322" s="43"/>
      <c r="U322" s="43"/>
      <c r="V322" s="43"/>
      <c r="W322" s="53"/>
      <c r="X322" s="43"/>
      <c r="Y322" s="43"/>
    </row>
    <row r="323" spans="1:25" x14ac:dyDescent="0.3">
      <c r="A323" s="34" t="s">
        <v>129</v>
      </c>
      <c r="B323" s="40" t="s">
        <v>16</v>
      </c>
      <c r="C323" s="34">
        <v>2020</v>
      </c>
      <c r="D323" s="34">
        <v>2025</v>
      </c>
      <c r="E323" s="40" t="s">
        <v>6</v>
      </c>
      <c r="F323" s="49" t="s">
        <v>130</v>
      </c>
      <c r="G323" s="49" t="s">
        <v>130</v>
      </c>
      <c r="H323" s="49" t="s">
        <v>131</v>
      </c>
      <c r="I323" s="13" t="s">
        <v>3</v>
      </c>
      <c r="J323" s="3">
        <f t="shared" si="120"/>
        <v>99806748.060000002</v>
      </c>
      <c r="K323" s="3">
        <f>K324+K325+K326</f>
        <v>18833538.07</v>
      </c>
      <c r="L323" s="3">
        <f t="shared" ref="L323:P323" si="129">L324+L325+L326</f>
        <v>80973209.99000001</v>
      </c>
      <c r="M323" s="3">
        <f t="shared" si="129"/>
        <v>0</v>
      </c>
      <c r="N323" s="17">
        <f t="shared" si="129"/>
        <v>0</v>
      </c>
      <c r="O323" s="3">
        <f t="shared" si="129"/>
        <v>0</v>
      </c>
      <c r="P323" s="3">
        <f t="shared" si="129"/>
        <v>0</v>
      </c>
      <c r="Q323" s="40" t="s">
        <v>5</v>
      </c>
      <c r="R323" s="34" t="s">
        <v>5</v>
      </c>
      <c r="S323" s="34" t="s">
        <v>5</v>
      </c>
      <c r="T323" s="34" t="s">
        <v>5</v>
      </c>
      <c r="U323" s="34" t="s">
        <v>5</v>
      </c>
      <c r="V323" s="34" t="s">
        <v>5</v>
      </c>
      <c r="W323" s="37" t="s">
        <v>5</v>
      </c>
      <c r="X323" s="34" t="s">
        <v>5</v>
      </c>
      <c r="Y323" s="34" t="s">
        <v>5</v>
      </c>
    </row>
    <row r="324" spans="1:25" ht="27.6" x14ac:dyDescent="0.3">
      <c r="A324" s="35"/>
      <c r="B324" s="41"/>
      <c r="C324" s="35"/>
      <c r="D324" s="35"/>
      <c r="E324" s="41"/>
      <c r="F324" s="50"/>
      <c r="G324" s="50"/>
      <c r="H324" s="50"/>
      <c r="I324" s="13" t="s">
        <v>53</v>
      </c>
      <c r="J324" s="3">
        <f t="shared" si="120"/>
        <v>76179637.980000004</v>
      </c>
      <c r="K324" s="3">
        <v>0</v>
      </c>
      <c r="L324" s="3">
        <v>76179637.980000004</v>
      </c>
      <c r="M324" s="3">
        <v>0</v>
      </c>
      <c r="N324" s="17">
        <v>0</v>
      </c>
      <c r="O324" s="3">
        <v>0</v>
      </c>
      <c r="P324" s="3">
        <v>0</v>
      </c>
      <c r="Q324" s="41"/>
      <c r="R324" s="35"/>
      <c r="S324" s="35"/>
      <c r="T324" s="35"/>
      <c r="U324" s="35"/>
      <c r="V324" s="35"/>
      <c r="W324" s="38"/>
      <c r="X324" s="35"/>
      <c r="Y324" s="35"/>
    </row>
    <row r="325" spans="1:25" ht="27.6" x14ac:dyDescent="0.3">
      <c r="A325" s="35"/>
      <c r="B325" s="41"/>
      <c r="C325" s="35"/>
      <c r="D325" s="35"/>
      <c r="E325" s="41"/>
      <c r="F325" s="50"/>
      <c r="G325" s="50"/>
      <c r="H325" s="50"/>
      <c r="I325" s="13" t="s">
        <v>34</v>
      </c>
      <c r="J325" s="3">
        <f t="shared" si="120"/>
        <v>19634782.210000001</v>
      </c>
      <c r="K325" s="3">
        <v>18080196.539999999</v>
      </c>
      <c r="L325" s="3">
        <v>1554585.67</v>
      </c>
      <c r="M325" s="3">
        <v>0</v>
      </c>
      <c r="N325" s="17">
        <v>0</v>
      </c>
      <c r="O325" s="3">
        <v>0</v>
      </c>
      <c r="P325" s="3">
        <v>0</v>
      </c>
      <c r="Q325" s="41"/>
      <c r="R325" s="35"/>
      <c r="S325" s="35"/>
      <c r="T325" s="35"/>
      <c r="U325" s="35"/>
      <c r="V325" s="35"/>
      <c r="W325" s="38"/>
      <c r="X325" s="35"/>
      <c r="Y325" s="35"/>
    </row>
    <row r="326" spans="1:25" ht="27.6" x14ac:dyDescent="0.3">
      <c r="A326" s="36"/>
      <c r="B326" s="42"/>
      <c r="C326" s="36"/>
      <c r="D326" s="36"/>
      <c r="E326" s="42"/>
      <c r="F326" s="54"/>
      <c r="G326" s="54"/>
      <c r="H326" s="50"/>
      <c r="I326" s="13" t="s">
        <v>4</v>
      </c>
      <c r="J326" s="3">
        <f t="shared" si="120"/>
        <v>3992327.87</v>
      </c>
      <c r="K326" s="3">
        <v>753341.53</v>
      </c>
      <c r="L326" s="3">
        <v>3238986.34</v>
      </c>
      <c r="M326" s="3">
        <v>0</v>
      </c>
      <c r="N326" s="17">
        <v>0</v>
      </c>
      <c r="O326" s="3">
        <v>0</v>
      </c>
      <c r="P326" s="3">
        <v>0</v>
      </c>
      <c r="Q326" s="42"/>
      <c r="R326" s="36"/>
      <c r="S326" s="36"/>
      <c r="T326" s="36"/>
      <c r="U326" s="36"/>
      <c r="V326" s="36"/>
      <c r="W326" s="39"/>
      <c r="X326" s="36"/>
      <c r="Y326" s="36"/>
    </row>
    <row r="327" spans="1:25" x14ac:dyDescent="0.3">
      <c r="A327" s="61" t="s">
        <v>9</v>
      </c>
      <c r="B327" s="44"/>
      <c r="C327" s="34">
        <v>2020</v>
      </c>
      <c r="D327" s="34">
        <v>2025</v>
      </c>
      <c r="E327" s="40" t="s">
        <v>5</v>
      </c>
      <c r="F327" s="40" t="s">
        <v>5</v>
      </c>
      <c r="G327" s="40" t="s">
        <v>5</v>
      </c>
      <c r="H327" s="40" t="s">
        <v>5</v>
      </c>
      <c r="I327" s="32" t="s">
        <v>3</v>
      </c>
      <c r="J327" s="3">
        <f t="shared" si="101"/>
        <v>318637952.06</v>
      </c>
      <c r="K327" s="3">
        <f>K328+K329+K330</f>
        <v>16430671.25</v>
      </c>
      <c r="L327" s="3">
        <f t="shared" ref="L327:P327" si="130">L328+L329+L330</f>
        <v>114014380.39000002</v>
      </c>
      <c r="M327" s="3">
        <f t="shared" si="130"/>
        <v>41119082.029999994</v>
      </c>
      <c r="N327" s="17">
        <f>N328+N329+N330</f>
        <v>21558268.390000001</v>
      </c>
      <c r="O327" s="3">
        <f t="shared" si="130"/>
        <v>60000000</v>
      </c>
      <c r="P327" s="3">
        <f t="shared" si="130"/>
        <v>65515550</v>
      </c>
      <c r="Q327" s="34" t="s">
        <v>5</v>
      </c>
      <c r="R327" s="34" t="s">
        <v>5</v>
      </c>
      <c r="S327" s="34" t="s">
        <v>5</v>
      </c>
      <c r="T327" s="34" t="s">
        <v>5</v>
      </c>
      <c r="U327" s="34" t="s">
        <v>5</v>
      </c>
      <c r="V327" s="34" t="s">
        <v>5</v>
      </c>
      <c r="W327" s="37" t="s">
        <v>5</v>
      </c>
      <c r="X327" s="34" t="s">
        <v>5</v>
      </c>
      <c r="Y327" s="34" t="s">
        <v>5</v>
      </c>
    </row>
    <row r="328" spans="1:25" ht="27.6" x14ac:dyDescent="0.3">
      <c r="A328" s="62"/>
      <c r="B328" s="45"/>
      <c r="C328" s="35"/>
      <c r="D328" s="35"/>
      <c r="E328" s="41"/>
      <c r="F328" s="41"/>
      <c r="G328" s="41"/>
      <c r="H328" s="41"/>
      <c r="I328" s="13" t="s">
        <v>53</v>
      </c>
      <c r="J328" s="3">
        <f t="shared" si="101"/>
        <v>82709016.950000003</v>
      </c>
      <c r="K328" s="3">
        <f>K15+K90+K119+K136+K273+K278+K303</f>
        <v>1394120.86</v>
      </c>
      <c r="L328" s="3">
        <f t="shared" ref="L328:P330" si="131">L15+L90+L119+L136+L273+L278+L303+L312</f>
        <v>78456135.420000002</v>
      </c>
      <c r="M328" s="3">
        <f t="shared" si="131"/>
        <v>2057089.72</v>
      </c>
      <c r="N328" s="17">
        <f t="shared" si="131"/>
        <v>801670.95</v>
      </c>
      <c r="O328" s="3">
        <f t="shared" si="131"/>
        <v>0</v>
      </c>
      <c r="P328" s="3">
        <f t="shared" si="131"/>
        <v>0</v>
      </c>
      <c r="Q328" s="35"/>
      <c r="R328" s="35"/>
      <c r="S328" s="35"/>
      <c r="T328" s="35"/>
      <c r="U328" s="35"/>
      <c r="V328" s="35"/>
      <c r="W328" s="38"/>
      <c r="X328" s="35"/>
      <c r="Y328" s="35"/>
    </row>
    <row r="329" spans="1:25" ht="28.2" x14ac:dyDescent="0.3">
      <c r="A329" s="62"/>
      <c r="B329" s="45"/>
      <c r="C329" s="35"/>
      <c r="D329" s="35"/>
      <c r="E329" s="41"/>
      <c r="F329" s="41"/>
      <c r="G329" s="41"/>
      <c r="H329" s="41"/>
      <c r="I329" s="11" t="s">
        <v>34</v>
      </c>
      <c r="J329" s="3">
        <f t="shared" si="101"/>
        <v>76952416.019999996</v>
      </c>
      <c r="K329" s="3">
        <f>K16+K91+K120+K137+K274+K279+K304</f>
        <v>7875769.6600000001</v>
      </c>
      <c r="L329" s="3">
        <f t="shared" si="131"/>
        <v>25250746.789999999</v>
      </c>
      <c r="M329" s="3">
        <f t="shared" si="131"/>
        <v>31182270.869999997</v>
      </c>
      <c r="N329" s="17">
        <f t="shared" si="131"/>
        <v>12643628.700000001</v>
      </c>
      <c r="O329" s="3">
        <f t="shared" si="131"/>
        <v>0</v>
      </c>
      <c r="P329" s="3">
        <f t="shared" si="131"/>
        <v>0</v>
      </c>
      <c r="Q329" s="35"/>
      <c r="R329" s="35"/>
      <c r="S329" s="35"/>
      <c r="T329" s="35"/>
      <c r="U329" s="35"/>
      <c r="V329" s="35"/>
      <c r="W329" s="38"/>
      <c r="X329" s="35"/>
      <c r="Y329" s="35"/>
    </row>
    <row r="330" spans="1:25" ht="27.6" x14ac:dyDescent="0.3">
      <c r="A330" s="63"/>
      <c r="B330" s="46"/>
      <c r="C330" s="36"/>
      <c r="D330" s="36"/>
      <c r="E330" s="42"/>
      <c r="F330" s="42"/>
      <c r="G330" s="42"/>
      <c r="H330" s="42"/>
      <c r="I330" s="13" t="s">
        <v>4</v>
      </c>
      <c r="J330" s="3">
        <f t="shared" si="101"/>
        <v>158976519.09</v>
      </c>
      <c r="K330" s="3">
        <f>K17+K92+K121+K138+K275+K280+K305</f>
        <v>7160780.7300000004</v>
      </c>
      <c r="L330" s="3">
        <f t="shared" si="131"/>
        <v>10307498.18</v>
      </c>
      <c r="M330" s="3">
        <f t="shared" si="131"/>
        <v>7879721.4399999995</v>
      </c>
      <c r="N330" s="17">
        <f t="shared" si="131"/>
        <v>8112968.7400000002</v>
      </c>
      <c r="O330" s="3">
        <f t="shared" si="131"/>
        <v>60000000</v>
      </c>
      <c r="P330" s="3">
        <f t="shared" si="131"/>
        <v>65515550</v>
      </c>
      <c r="Q330" s="36"/>
      <c r="R330" s="36"/>
      <c r="S330" s="36"/>
      <c r="T330" s="36"/>
      <c r="U330" s="36"/>
      <c r="V330" s="36"/>
      <c r="W330" s="39"/>
      <c r="X330" s="36"/>
      <c r="Y330" s="36"/>
    </row>
    <row r="332" spans="1:25" x14ac:dyDescent="0.3">
      <c r="N332" s="18"/>
    </row>
    <row r="333" spans="1:25" x14ac:dyDescent="0.3">
      <c r="N333" s="18"/>
    </row>
  </sheetData>
  <mergeCells count="1337">
    <mergeCell ref="S259:S262"/>
    <mergeCell ref="T259:T262"/>
    <mergeCell ref="U259:U262"/>
    <mergeCell ref="V259:V262"/>
    <mergeCell ref="W259:W262"/>
    <mergeCell ref="X259:X262"/>
    <mergeCell ref="Y259:Y262"/>
    <mergeCell ref="A263:A266"/>
    <mergeCell ref="B263:B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S263:S266"/>
    <mergeCell ref="T263:T266"/>
    <mergeCell ref="U263:U266"/>
    <mergeCell ref="V263:V266"/>
    <mergeCell ref="W263:W266"/>
    <mergeCell ref="X263:X266"/>
    <mergeCell ref="Y263:Y266"/>
    <mergeCell ref="A243:A246"/>
    <mergeCell ref="B243:B246"/>
    <mergeCell ref="C243:C246"/>
    <mergeCell ref="D243:D246"/>
    <mergeCell ref="E243:E246"/>
    <mergeCell ref="F243:F246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H235:H238"/>
    <mergeCell ref="Q235:Q238"/>
    <mergeCell ref="R235:R238"/>
    <mergeCell ref="S235:S238"/>
    <mergeCell ref="T235:T238"/>
    <mergeCell ref="U235:U238"/>
    <mergeCell ref="V235:V238"/>
    <mergeCell ref="Y235:Y238"/>
    <mergeCell ref="A231:A234"/>
    <mergeCell ref="B231:B234"/>
    <mergeCell ref="G239:G242"/>
    <mergeCell ref="H239:H242"/>
    <mergeCell ref="Q239:Q242"/>
    <mergeCell ref="R239:R242"/>
    <mergeCell ref="S239:S242"/>
    <mergeCell ref="T239:T242"/>
    <mergeCell ref="U239:U242"/>
    <mergeCell ref="V239:V242"/>
    <mergeCell ref="W239:W242"/>
    <mergeCell ref="X239:X242"/>
    <mergeCell ref="Y239:Y242"/>
    <mergeCell ref="Y64:Y67"/>
    <mergeCell ref="X64:X67"/>
    <mergeCell ref="W64:W67"/>
    <mergeCell ref="V64:V67"/>
    <mergeCell ref="U64:U67"/>
    <mergeCell ref="T64:T67"/>
    <mergeCell ref="S64:S67"/>
    <mergeCell ref="R64:R67"/>
    <mergeCell ref="Q60:Q63"/>
    <mergeCell ref="R60:R63"/>
    <mergeCell ref="S60:S63"/>
    <mergeCell ref="Y60:Y63"/>
    <mergeCell ref="X223:X226"/>
    <mergeCell ref="Y89:Y92"/>
    <mergeCell ref="X113:X116"/>
    <mergeCell ref="Y113:Y116"/>
    <mergeCell ref="U105:U108"/>
    <mergeCell ref="V105:V108"/>
    <mergeCell ref="W105:W108"/>
    <mergeCell ref="X105:X108"/>
    <mergeCell ref="Y105:Y108"/>
    <mergeCell ref="T97:T100"/>
    <mergeCell ref="U97:U100"/>
    <mergeCell ref="V97:V100"/>
    <mergeCell ref="Y118:Y121"/>
    <mergeCell ref="U155:U158"/>
    <mergeCell ref="V155:V158"/>
    <mergeCell ref="U175:U178"/>
    <mergeCell ref="V175:V178"/>
    <mergeCell ref="U159:U162"/>
    <mergeCell ref="W97:W100"/>
    <mergeCell ref="T105:T108"/>
    <mergeCell ref="S105:S108"/>
    <mergeCell ref="S84:S87"/>
    <mergeCell ref="S72:S75"/>
    <mergeCell ref="T72:T75"/>
    <mergeCell ref="U72:U75"/>
    <mergeCell ref="V72:V75"/>
    <mergeCell ref="V68:V71"/>
    <mergeCell ref="Q49:Q52"/>
    <mergeCell ref="R251:R254"/>
    <mergeCell ref="S251:S254"/>
    <mergeCell ref="S122:S125"/>
    <mergeCell ref="S130:S133"/>
    <mergeCell ref="S203:S206"/>
    <mergeCell ref="R155:R158"/>
    <mergeCell ref="S155:S158"/>
    <mergeCell ref="Q89:Q92"/>
    <mergeCell ref="S247:S250"/>
    <mergeCell ref="R113:R116"/>
    <mergeCell ref="S113:S116"/>
    <mergeCell ref="R49:R52"/>
    <mergeCell ref="S49:S52"/>
    <mergeCell ref="T231:T234"/>
    <mergeCell ref="U231:U234"/>
    <mergeCell ref="V231:V234"/>
    <mergeCell ref="U89:U92"/>
    <mergeCell ref="V89:V92"/>
    <mergeCell ref="Q207:Q210"/>
    <mergeCell ref="R207:R210"/>
    <mergeCell ref="S207:S210"/>
    <mergeCell ref="T49:T52"/>
    <mergeCell ref="U49:U52"/>
    <mergeCell ref="V49:V52"/>
    <mergeCell ref="J25:J26"/>
    <mergeCell ref="I25:I26"/>
    <mergeCell ref="Q39:Q40"/>
    <mergeCell ref="I40:I41"/>
    <mergeCell ref="J40:J41"/>
    <mergeCell ref="K40:K41"/>
    <mergeCell ref="L40:L41"/>
    <mergeCell ref="M40:M41"/>
    <mergeCell ref="N40:N41"/>
    <mergeCell ref="O40:O41"/>
    <mergeCell ref="P40:P41"/>
    <mergeCell ref="Q35:Q38"/>
    <mergeCell ref="Q31:Q34"/>
    <mergeCell ref="O42:O43"/>
    <mergeCell ref="P42:P43"/>
    <mergeCell ref="I42:I43"/>
    <mergeCell ref="J42:J43"/>
    <mergeCell ref="K42:K43"/>
    <mergeCell ref="L42:L43"/>
    <mergeCell ref="M42:M43"/>
    <mergeCell ref="N42:N43"/>
    <mergeCell ref="Q29:Q30"/>
    <mergeCell ref="K56:K59"/>
    <mergeCell ref="L56:L59"/>
    <mergeCell ref="M56:M59"/>
    <mergeCell ref="N56:N59"/>
    <mergeCell ref="O56:O59"/>
    <mergeCell ref="P56:P59"/>
    <mergeCell ref="Q64:Q67"/>
    <mergeCell ref="G84:G87"/>
    <mergeCell ref="A306:A309"/>
    <mergeCell ref="Y219:Y222"/>
    <mergeCell ref="X219:X222"/>
    <mergeCell ref="W219:W222"/>
    <mergeCell ref="V219:V222"/>
    <mergeCell ref="U219:U222"/>
    <mergeCell ref="T219:T222"/>
    <mergeCell ref="S219:S222"/>
    <mergeCell ref="R219:R222"/>
    <mergeCell ref="Q219:Q222"/>
    <mergeCell ref="E219:E222"/>
    <mergeCell ref="D219:D222"/>
    <mergeCell ref="C219:C222"/>
    <mergeCell ref="B219:B222"/>
    <mergeCell ref="A219:A222"/>
    <mergeCell ref="H219:H222"/>
    <mergeCell ref="G219:G222"/>
    <mergeCell ref="F219:F222"/>
    <mergeCell ref="G289:G292"/>
    <mergeCell ref="F289:F292"/>
    <mergeCell ref="E289:E292"/>
    <mergeCell ref="F84:F87"/>
    <mergeCell ref="F93:F96"/>
    <mergeCell ref="F80:F83"/>
    <mergeCell ref="D289:D292"/>
    <mergeCell ref="C289:C292"/>
    <mergeCell ref="Y289:Y292"/>
    <mergeCell ref="X285:X288"/>
    <mergeCell ref="W285:W288"/>
    <mergeCell ref="V285:V288"/>
    <mergeCell ref="U285:U288"/>
    <mergeCell ref="T285:T288"/>
    <mergeCell ref="S285:S288"/>
    <mergeCell ref="R285:R288"/>
    <mergeCell ref="Q285:Q288"/>
    <mergeCell ref="Y223:Y226"/>
    <mergeCell ref="V223:V226"/>
    <mergeCell ref="D227:D230"/>
    <mergeCell ref="E285:E288"/>
    <mergeCell ref="D285:D288"/>
    <mergeCell ref="C285:C288"/>
    <mergeCell ref="E223:E226"/>
    <mergeCell ref="D223:D226"/>
    <mergeCell ref="C223:C226"/>
    <mergeCell ref="R231:R234"/>
    <mergeCell ref="C267:C270"/>
    <mergeCell ref="D267:D270"/>
    <mergeCell ref="E267:E270"/>
    <mergeCell ref="C272:C275"/>
    <mergeCell ref="W247:W250"/>
    <mergeCell ref="Y255:Y258"/>
    <mergeCell ref="W231:W234"/>
    <mergeCell ref="X231:X234"/>
    <mergeCell ref="Y231:Y234"/>
    <mergeCell ref="C235:C238"/>
    <mergeCell ref="D235:D238"/>
    <mergeCell ref="B285:B288"/>
    <mergeCell ref="A285:A288"/>
    <mergeCell ref="H285:H288"/>
    <mergeCell ref="G285:G288"/>
    <mergeCell ref="G302:G305"/>
    <mergeCell ref="F302:F305"/>
    <mergeCell ref="E302:E305"/>
    <mergeCell ref="D302:D305"/>
    <mergeCell ref="C302:C305"/>
    <mergeCell ref="B302:B305"/>
    <mergeCell ref="A302:A305"/>
    <mergeCell ref="H297:H300"/>
    <mergeCell ref="G297:G300"/>
    <mergeCell ref="F297:F300"/>
    <mergeCell ref="E297:E300"/>
    <mergeCell ref="F285:F288"/>
    <mergeCell ref="A267:A270"/>
    <mergeCell ref="B267:B270"/>
    <mergeCell ref="A301:Y301"/>
    <mergeCell ref="H302:H305"/>
    <mergeCell ref="G281:G284"/>
    <mergeCell ref="F281:F284"/>
    <mergeCell ref="H289:H292"/>
    <mergeCell ref="Y267:Y270"/>
    <mergeCell ref="T302:T305"/>
    <mergeCell ref="S302:S305"/>
    <mergeCell ref="R302:R305"/>
    <mergeCell ref="Q302:Q305"/>
    <mergeCell ref="S299:S300"/>
    <mergeCell ref="T299:T300"/>
    <mergeCell ref="U299:U300"/>
    <mergeCell ref="V299:V300"/>
    <mergeCell ref="W299:W300"/>
    <mergeCell ref="X299:X300"/>
    <mergeCell ref="R299:R300"/>
    <mergeCell ref="Y306:Y309"/>
    <mergeCell ref="X306:X309"/>
    <mergeCell ref="W306:W309"/>
    <mergeCell ref="V306:V309"/>
    <mergeCell ref="U306:U309"/>
    <mergeCell ref="T306:T309"/>
    <mergeCell ref="S306:S309"/>
    <mergeCell ref="R306:R309"/>
    <mergeCell ref="Q306:Q309"/>
    <mergeCell ref="H306:H309"/>
    <mergeCell ref="G306:G309"/>
    <mergeCell ref="F306:F309"/>
    <mergeCell ref="E306:E309"/>
    <mergeCell ref="D306:D309"/>
    <mergeCell ref="C306:C309"/>
    <mergeCell ref="B306:B309"/>
    <mergeCell ref="Y302:Y305"/>
    <mergeCell ref="X302:X305"/>
    <mergeCell ref="A147:A150"/>
    <mergeCell ref="G171:G174"/>
    <mergeCell ref="Q171:Q174"/>
    <mergeCell ref="Q167:Q170"/>
    <mergeCell ref="Q175:Q178"/>
    <mergeCell ref="T130:T133"/>
    <mergeCell ref="U130:U133"/>
    <mergeCell ref="U151:U154"/>
    <mergeCell ref="S191:S194"/>
    <mergeCell ref="S179:S182"/>
    <mergeCell ref="S195:S198"/>
    <mergeCell ref="H227:H230"/>
    <mergeCell ref="G227:G230"/>
    <mergeCell ref="F227:F230"/>
    <mergeCell ref="U223:U226"/>
    <mergeCell ref="T223:T226"/>
    <mergeCell ref="S223:S226"/>
    <mergeCell ref="H167:H170"/>
    <mergeCell ref="G167:G170"/>
    <mergeCell ref="F167:F170"/>
    <mergeCell ref="H151:H154"/>
    <mergeCell ref="F171:F174"/>
    <mergeCell ref="H163:H166"/>
    <mergeCell ref="A195:A198"/>
    <mergeCell ref="E211:E214"/>
    <mergeCell ref="R272:R275"/>
    <mergeCell ref="Q179:Q182"/>
    <mergeCell ref="Q199:Q202"/>
    <mergeCell ref="H199:H202"/>
    <mergeCell ref="G199:G202"/>
    <mergeCell ref="F199:F202"/>
    <mergeCell ref="A251:A254"/>
    <mergeCell ref="C227:C230"/>
    <mergeCell ref="A203:A206"/>
    <mergeCell ref="F203:F206"/>
    <mergeCell ref="Q187:Q190"/>
    <mergeCell ref="C231:C234"/>
    <mergeCell ref="D231:D234"/>
    <mergeCell ref="E231:E234"/>
    <mergeCell ref="F231:F234"/>
    <mergeCell ref="G231:G234"/>
    <mergeCell ref="H231:H234"/>
    <mergeCell ref="Q231:Q234"/>
    <mergeCell ref="A239:A242"/>
    <mergeCell ref="B239:B242"/>
    <mergeCell ref="C239:C242"/>
    <mergeCell ref="D239:D242"/>
    <mergeCell ref="E239:E242"/>
    <mergeCell ref="F239:F242"/>
    <mergeCell ref="A191:A194"/>
    <mergeCell ref="B203:B206"/>
    <mergeCell ref="C203:C206"/>
    <mergeCell ref="D203:D206"/>
    <mergeCell ref="E203:E206"/>
    <mergeCell ref="C191:C194"/>
    <mergeCell ref="D191:D194"/>
    <mergeCell ref="F207:F210"/>
    <mergeCell ref="B191:B194"/>
    <mergeCell ref="A235:A238"/>
    <mergeCell ref="B235:B238"/>
    <mergeCell ref="A207:A210"/>
    <mergeCell ref="A211:A214"/>
    <mergeCell ref="V227:V230"/>
    <mergeCell ref="U227:U230"/>
    <mergeCell ref="T227:T230"/>
    <mergeCell ref="S227:S230"/>
    <mergeCell ref="R227:R230"/>
    <mergeCell ref="Q227:Q230"/>
    <mergeCell ref="H211:H214"/>
    <mergeCell ref="G211:G214"/>
    <mergeCell ref="D211:D214"/>
    <mergeCell ref="C211:C214"/>
    <mergeCell ref="B211:B214"/>
    <mergeCell ref="T207:T210"/>
    <mergeCell ref="F223:F226"/>
    <mergeCell ref="A215:A218"/>
    <mergeCell ref="G207:G210"/>
    <mergeCell ref="S211:S214"/>
    <mergeCell ref="A227:A230"/>
    <mergeCell ref="Q223:Q226"/>
    <mergeCell ref="H207:H210"/>
    <mergeCell ref="F211:F214"/>
    <mergeCell ref="A223:A226"/>
    <mergeCell ref="B223:B226"/>
    <mergeCell ref="H155:H158"/>
    <mergeCell ref="G147:G150"/>
    <mergeCell ref="A14:A17"/>
    <mergeCell ref="B14:B17"/>
    <mergeCell ref="C14:C17"/>
    <mergeCell ref="A134:Y134"/>
    <mergeCell ref="A135:A138"/>
    <mergeCell ref="B135:B138"/>
    <mergeCell ref="C135:C138"/>
    <mergeCell ref="D135:D138"/>
    <mergeCell ref="E135:E138"/>
    <mergeCell ref="Q135:Q138"/>
    <mergeCell ref="R135:R138"/>
    <mergeCell ref="S135:S138"/>
    <mergeCell ref="T135:T138"/>
    <mergeCell ref="U135:U138"/>
    <mergeCell ref="V135:V138"/>
    <mergeCell ref="R14:R17"/>
    <mergeCell ref="U84:U87"/>
    <mergeCell ref="T76:T79"/>
    <mergeCell ref="H14:H17"/>
    <mergeCell ref="W93:W96"/>
    <mergeCell ref="G14:G17"/>
    <mergeCell ref="D14:D17"/>
    <mergeCell ref="F101:F104"/>
    <mergeCell ref="T118:T121"/>
    <mergeCell ref="C80:C83"/>
    <mergeCell ref="D80:D83"/>
    <mergeCell ref="E80:E83"/>
    <mergeCell ref="A88:Y88"/>
    <mergeCell ref="Q14:Q17"/>
    <mergeCell ref="F97:F100"/>
    <mergeCell ref="E14:E17"/>
    <mergeCell ref="H143:H146"/>
    <mergeCell ref="G143:G146"/>
    <mergeCell ref="F143:F146"/>
    <mergeCell ref="T139:T142"/>
    <mergeCell ref="T147:T150"/>
    <mergeCell ref="H135:H138"/>
    <mergeCell ref="G135:G138"/>
    <mergeCell ref="F135:F138"/>
    <mergeCell ref="H122:H125"/>
    <mergeCell ref="Q118:Q121"/>
    <mergeCell ref="R118:R121"/>
    <mergeCell ref="H126:H129"/>
    <mergeCell ref="G126:G129"/>
    <mergeCell ref="F126:F129"/>
    <mergeCell ref="H130:H133"/>
    <mergeCell ref="R126:R129"/>
    <mergeCell ref="S126:S129"/>
    <mergeCell ref="E97:E100"/>
    <mergeCell ref="E126:E129"/>
    <mergeCell ref="P25:P26"/>
    <mergeCell ref="O25:O26"/>
    <mergeCell ref="N25:N26"/>
    <mergeCell ref="M25:M26"/>
    <mergeCell ref="L25:L26"/>
    <mergeCell ref="K25:K26"/>
    <mergeCell ref="S118:S121"/>
    <mergeCell ref="S147:S150"/>
    <mergeCell ref="T60:T63"/>
    <mergeCell ref="H101:H104"/>
    <mergeCell ref="I56:I59"/>
    <mergeCell ref="J56:J59"/>
    <mergeCell ref="A80:A83"/>
    <mergeCell ref="B80:B83"/>
    <mergeCell ref="B89:B92"/>
    <mergeCell ref="C89:C92"/>
    <mergeCell ref="W118:W121"/>
    <mergeCell ref="A126:A129"/>
    <mergeCell ref="B126:B129"/>
    <mergeCell ref="C130:C133"/>
    <mergeCell ref="D130:D133"/>
    <mergeCell ref="H113:H116"/>
    <mergeCell ref="G113:G116"/>
    <mergeCell ref="T93:T96"/>
    <mergeCell ref="R101:R104"/>
    <mergeCell ref="S101:S104"/>
    <mergeCell ref="T101:T104"/>
    <mergeCell ref="B122:B125"/>
    <mergeCell ref="H118:H121"/>
    <mergeCell ref="G118:G121"/>
    <mergeCell ref="F118:F121"/>
    <mergeCell ref="G105:G108"/>
    <mergeCell ref="F105:F108"/>
    <mergeCell ref="C97:C100"/>
    <mergeCell ref="D97:D100"/>
    <mergeCell ref="D113:D116"/>
    <mergeCell ref="A84:A87"/>
    <mergeCell ref="B84:B87"/>
    <mergeCell ref="C84:C87"/>
    <mergeCell ref="U122:U125"/>
    <mergeCell ref="V122:V125"/>
    <mergeCell ref="T122:T125"/>
    <mergeCell ref="U126:U129"/>
    <mergeCell ref="G122:G125"/>
    <mergeCell ref="Y93:Y96"/>
    <mergeCell ref="H97:H100"/>
    <mergeCell ref="G89:G92"/>
    <mergeCell ref="F89:F92"/>
    <mergeCell ref="H93:H96"/>
    <mergeCell ref="C143:C146"/>
    <mergeCell ref="D143:D146"/>
    <mergeCell ref="E143:E146"/>
    <mergeCell ref="B171:B174"/>
    <mergeCell ref="E171:E174"/>
    <mergeCell ref="Q191:Q194"/>
    <mergeCell ref="F195:F198"/>
    <mergeCell ref="B179:B182"/>
    <mergeCell ref="C179:C182"/>
    <mergeCell ref="D179:D182"/>
    <mergeCell ref="E167:E170"/>
    <mergeCell ref="H171:H174"/>
    <mergeCell ref="Q183:Q186"/>
    <mergeCell ref="H183:H186"/>
    <mergeCell ref="G183:G186"/>
    <mergeCell ref="Q195:Q198"/>
    <mergeCell ref="E191:E194"/>
    <mergeCell ref="B195:B198"/>
    <mergeCell ref="C195:C198"/>
    <mergeCell ref="D195:D198"/>
    <mergeCell ref="E195:E198"/>
    <mergeCell ref="B143:B146"/>
    <mergeCell ref="E159:E162"/>
    <mergeCell ref="D151:D154"/>
    <mergeCell ref="E155:E158"/>
    <mergeCell ref="G159:G162"/>
    <mergeCell ref="F159:F162"/>
    <mergeCell ref="C151:C154"/>
    <mergeCell ref="E147:E150"/>
    <mergeCell ref="E151:E154"/>
    <mergeCell ref="D167:D170"/>
    <mergeCell ref="C139:C142"/>
    <mergeCell ref="F122:F125"/>
    <mergeCell ref="H179:H182"/>
    <mergeCell ref="G179:G182"/>
    <mergeCell ref="F179:F182"/>
    <mergeCell ref="B147:B150"/>
    <mergeCell ref="F147:F150"/>
    <mergeCell ref="T1:Y4"/>
    <mergeCell ref="A5:Y5"/>
    <mergeCell ref="Q7:Y7"/>
    <mergeCell ref="E7:E10"/>
    <mergeCell ref="C7:D9"/>
    <mergeCell ref="B7:B10"/>
    <mergeCell ref="A7:A10"/>
    <mergeCell ref="T9:Y9"/>
    <mergeCell ref="J9:J10"/>
    <mergeCell ref="I9:I10"/>
    <mergeCell ref="S9:S10"/>
    <mergeCell ref="S8:Y8"/>
    <mergeCell ref="R8:R10"/>
    <mergeCell ref="Q8:Q10"/>
    <mergeCell ref="X6:Y6"/>
    <mergeCell ref="F7:P8"/>
    <mergeCell ref="F9:H9"/>
    <mergeCell ref="K9:P9"/>
    <mergeCell ref="A93:A96"/>
    <mergeCell ref="B93:B96"/>
    <mergeCell ref="E105:E108"/>
    <mergeCell ref="A105:A108"/>
    <mergeCell ref="B113:B116"/>
    <mergeCell ref="C113:C116"/>
    <mergeCell ref="A101:A104"/>
    <mergeCell ref="E113:E116"/>
    <mergeCell ref="D93:D96"/>
    <mergeCell ref="E93:E96"/>
    <mergeCell ref="B97:B100"/>
    <mergeCell ref="D84:D87"/>
    <mergeCell ref="E84:E87"/>
    <mergeCell ref="U101:U104"/>
    <mergeCell ref="V101:V104"/>
    <mergeCell ref="W101:W104"/>
    <mergeCell ref="X101:X104"/>
    <mergeCell ref="G97:G100"/>
    <mergeCell ref="S93:S96"/>
    <mergeCell ref="Q113:Q116"/>
    <mergeCell ref="T113:T116"/>
    <mergeCell ref="U113:U116"/>
    <mergeCell ref="V113:V116"/>
    <mergeCell ref="W113:W116"/>
    <mergeCell ref="R97:R100"/>
    <mergeCell ref="U93:U96"/>
    <mergeCell ref="V93:V96"/>
    <mergeCell ref="S97:S100"/>
    <mergeCell ref="Q97:Q100"/>
    <mergeCell ref="Q93:Q96"/>
    <mergeCell ref="R89:R92"/>
    <mergeCell ref="S89:S92"/>
    <mergeCell ref="T89:T92"/>
    <mergeCell ref="H89:H92"/>
    <mergeCell ref="R105:R108"/>
    <mergeCell ref="C199:C202"/>
    <mergeCell ref="D199:D202"/>
    <mergeCell ref="E199:E202"/>
    <mergeCell ref="F175:F178"/>
    <mergeCell ref="F251:F254"/>
    <mergeCell ref="G251:G254"/>
    <mergeCell ref="C167:C170"/>
    <mergeCell ref="E183:E186"/>
    <mergeCell ref="G215:G218"/>
    <mergeCell ref="F215:F218"/>
    <mergeCell ref="E215:E218"/>
    <mergeCell ref="D215:D218"/>
    <mergeCell ref="C215:C218"/>
    <mergeCell ref="B215:B218"/>
    <mergeCell ref="E227:E230"/>
    <mergeCell ref="D272:D275"/>
    <mergeCell ref="B199:B202"/>
    <mergeCell ref="F191:F194"/>
    <mergeCell ref="B227:B230"/>
    <mergeCell ref="G223:G226"/>
    <mergeCell ref="B272:B275"/>
    <mergeCell ref="B207:B210"/>
    <mergeCell ref="C207:C210"/>
    <mergeCell ref="C247:C250"/>
    <mergeCell ref="D247:D250"/>
    <mergeCell ref="E247:E250"/>
    <mergeCell ref="D207:D210"/>
    <mergeCell ref="F183:F186"/>
    <mergeCell ref="E235:E238"/>
    <mergeCell ref="F235:F238"/>
    <mergeCell ref="G235:G238"/>
    <mergeCell ref="B259:B262"/>
    <mergeCell ref="A327:B330"/>
    <mergeCell ref="Q327:Q330"/>
    <mergeCell ref="R327:R330"/>
    <mergeCell ref="S327:S330"/>
    <mergeCell ref="T327:T330"/>
    <mergeCell ref="U327:U330"/>
    <mergeCell ref="C327:C330"/>
    <mergeCell ref="D327:D330"/>
    <mergeCell ref="E327:E330"/>
    <mergeCell ref="H327:H330"/>
    <mergeCell ref="G327:G330"/>
    <mergeCell ref="F327:F330"/>
    <mergeCell ref="Y327:Y330"/>
    <mergeCell ref="V327:V330"/>
    <mergeCell ref="W327:W330"/>
    <mergeCell ref="X327:X330"/>
    <mergeCell ref="A281:A284"/>
    <mergeCell ref="B281:B284"/>
    <mergeCell ref="T277:T284"/>
    <mergeCell ref="H281:H284"/>
    <mergeCell ref="W297:W298"/>
    <mergeCell ref="X297:X298"/>
    <mergeCell ref="Y297:Y298"/>
    <mergeCell ref="Q299:Q300"/>
    <mergeCell ref="Y299:Y300"/>
    <mergeCell ref="D297:D300"/>
    <mergeCell ref="C297:C300"/>
    <mergeCell ref="B297:B300"/>
    <mergeCell ref="A297:A300"/>
    <mergeCell ref="W302:W305"/>
    <mergeCell ref="V302:V305"/>
    <mergeCell ref="U302:U305"/>
    <mergeCell ref="Y211:Y214"/>
    <mergeCell ref="X211:X214"/>
    <mergeCell ref="X277:X284"/>
    <mergeCell ref="R195:R198"/>
    <mergeCell ref="R191:R194"/>
    <mergeCell ref="A12:Y12"/>
    <mergeCell ref="S14:S17"/>
    <mergeCell ref="T14:T17"/>
    <mergeCell ref="U14:U17"/>
    <mergeCell ref="B76:B79"/>
    <mergeCell ref="C76:C79"/>
    <mergeCell ref="D76:D79"/>
    <mergeCell ref="Y84:Y87"/>
    <mergeCell ref="Y68:Y71"/>
    <mergeCell ref="H76:H79"/>
    <mergeCell ref="G76:G79"/>
    <mergeCell ref="F76:F79"/>
    <mergeCell ref="H80:H83"/>
    <mergeCell ref="D68:D71"/>
    <mergeCell ref="E68:E71"/>
    <mergeCell ref="W76:W79"/>
    <mergeCell ref="F14:F17"/>
    <mergeCell ref="S76:S79"/>
    <mergeCell ref="Y14:Y17"/>
    <mergeCell ref="V14:V17"/>
    <mergeCell ref="E31:E34"/>
    <mergeCell ref="C277:C280"/>
    <mergeCell ref="D277:D280"/>
    <mergeCell ref="A118:A121"/>
    <mergeCell ref="B118:B121"/>
    <mergeCell ref="Q139:Q142"/>
    <mergeCell ref="E76:E79"/>
    <mergeCell ref="W14:W17"/>
    <mergeCell ref="A68:A71"/>
    <mergeCell ref="B68:B71"/>
    <mergeCell ref="C68:C71"/>
    <mergeCell ref="X14:X17"/>
    <mergeCell ref="A76:A79"/>
    <mergeCell ref="A13:Y13"/>
    <mergeCell ref="X76:X79"/>
    <mergeCell ref="U60:U63"/>
    <mergeCell ref="V60:V63"/>
    <mergeCell ref="W60:W63"/>
    <mergeCell ref="X60:X63"/>
    <mergeCell ref="Y76:Y79"/>
    <mergeCell ref="R68:R71"/>
    <mergeCell ref="S68:S71"/>
    <mergeCell ref="T68:T71"/>
    <mergeCell ref="H68:H71"/>
    <mergeCell ref="G68:G71"/>
    <mergeCell ref="A18:A21"/>
    <mergeCell ref="B18:B21"/>
    <mergeCell ref="C18:C21"/>
    <mergeCell ref="D18:D21"/>
    <mergeCell ref="E18:E21"/>
    <mergeCell ref="F18:F21"/>
    <mergeCell ref="G18:G21"/>
    <mergeCell ref="H18:H21"/>
    <mergeCell ref="A35:A38"/>
    <mergeCell ref="B35:B38"/>
    <mergeCell ref="C35:C38"/>
    <mergeCell ref="D35:D38"/>
    <mergeCell ref="A22:A26"/>
    <mergeCell ref="B22:B26"/>
    <mergeCell ref="W68:W71"/>
    <mergeCell ref="X68:X71"/>
    <mergeCell ref="U68:U71"/>
    <mergeCell ref="W84:W87"/>
    <mergeCell ref="X84:X87"/>
    <mergeCell ref="Q84:Q87"/>
    <mergeCell ref="R84:R87"/>
    <mergeCell ref="Q68:Q71"/>
    <mergeCell ref="G80:G83"/>
    <mergeCell ref="Q80:Q83"/>
    <mergeCell ref="R80:R83"/>
    <mergeCell ref="S80:S83"/>
    <mergeCell ref="V76:V79"/>
    <mergeCell ref="R76:R79"/>
    <mergeCell ref="Q76:Q79"/>
    <mergeCell ref="U80:U83"/>
    <mergeCell ref="V80:V83"/>
    <mergeCell ref="W80:W83"/>
    <mergeCell ref="X80:X83"/>
    <mergeCell ref="U76:U79"/>
    <mergeCell ref="Q72:Q75"/>
    <mergeCell ref="R72:R75"/>
    <mergeCell ref="X72:X75"/>
    <mergeCell ref="T80:T83"/>
    <mergeCell ref="W72:W75"/>
    <mergeCell ref="V84:V87"/>
    <mergeCell ref="H84:H87"/>
    <mergeCell ref="W89:W92"/>
    <mergeCell ref="U118:U121"/>
    <mergeCell ref="T84:T87"/>
    <mergeCell ref="X143:X146"/>
    <mergeCell ref="X118:X121"/>
    <mergeCell ref="R122:R125"/>
    <mergeCell ref="R130:R133"/>
    <mergeCell ref="W122:W125"/>
    <mergeCell ref="X122:X125"/>
    <mergeCell ref="V130:V133"/>
    <mergeCell ref="A117:Y117"/>
    <mergeCell ref="X89:X92"/>
    <mergeCell ref="Q130:Q133"/>
    <mergeCell ref="V118:V121"/>
    <mergeCell ref="A139:A142"/>
    <mergeCell ref="B139:B142"/>
    <mergeCell ref="E139:E142"/>
    <mergeCell ref="G93:G96"/>
    <mergeCell ref="D89:D92"/>
    <mergeCell ref="E89:E92"/>
    <mergeCell ref="A89:A92"/>
    <mergeCell ref="X97:X100"/>
    <mergeCell ref="Y97:Y100"/>
    <mergeCell ref="R93:R96"/>
    <mergeCell ref="Y101:Y104"/>
    <mergeCell ref="R139:R142"/>
    <mergeCell ref="S139:S142"/>
    <mergeCell ref="X93:X96"/>
    <mergeCell ref="Q101:Q104"/>
    <mergeCell ref="Q105:Q108"/>
    <mergeCell ref="A113:A116"/>
    <mergeCell ref="C93:C96"/>
    <mergeCell ref="Y80:Y83"/>
    <mergeCell ref="H105:H108"/>
    <mergeCell ref="A122:A125"/>
    <mergeCell ref="D159:D162"/>
    <mergeCell ref="Q122:Q125"/>
    <mergeCell ref="A159:A162"/>
    <mergeCell ref="B101:B104"/>
    <mergeCell ref="C101:C104"/>
    <mergeCell ref="D101:D104"/>
    <mergeCell ref="E101:E104"/>
    <mergeCell ref="A97:A100"/>
    <mergeCell ref="B105:B108"/>
    <mergeCell ref="C105:C108"/>
    <mergeCell ref="D105:D108"/>
    <mergeCell ref="Q151:Q154"/>
    <mergeCell ref="Q147:Q150"/>
    <mergeCell ref="Q126:Q129"/>
    <mergeCell ref="E130:E133"/>
    <mergeCell ref="C122:C125"/>
    <mergeCell ref="D122:D125"/>
    <mergeCell ref="E122:E125"/>
    <mergeCell ref="A130:A133"/>
    <mergeCell ref="B130:B133"/>
    <mergeCell ref="C118:C121"/>
    <mergeCell ref="D118:D121"/>
    <mergeCell ref="E118:E121"/>
    <mergeCell ref="Q143:Q146"/>
    <mergeCell ref="H147:H150"/>
    <mergeCell ref="G101:G104"/>
    <mergeCell ref="F113:F116"/>
    <mergeCell ref="G130:G133"/>
    <mergeCell ref="Y155:Y158"/>
    <mergeCell ref="A183:A186"/>
    <mergeCell ref="B183:B186"/>
    <mergeCell ref="X139:X142"/>
    <mergeCell ref="W159:W162"/>
    <mergeCell ref="Y159:Y162"/>
    <mergeCell ref="X159:X162"/>
    <mergeCell ref="A143:A146"/>
    <mergeCell ref="Q163:Q166"/>
    <mergeCell ref="C126:C129"/>
    <mergeCell ref="Y122:Y125"/>
    <mergeCell ref="G163:G166"/>
    <mergeCell ref="F163:F166"/>
    <mergeCell ref="G151:G154"/>
    <mergeCell ref="X155:X158"/>
    <mergeCell ref="T163:T166"/>
    <mergeCell ref="T143:T146"/>
    <mergeCell ref="R147:R150"/>
    <mergeCell ref="R151:R154"/>
    <mergeCell ref="T151:T154"/>
    <mergeCell ref="S151:S154"/>
    <mergeCell ref="W155:W158"/>
    <mergeCell ref="V126:V129"/>
    <mergeCell ref="V163:V166"/>
    <mergeCell ref="T159:T162"/>
    <mergeCell ref="W130:W133"/>
    <mergeCell ref="V151:V154"/>
    <mergeCell ref="Y126:Y129"/>
    <mergeCell ref="V159:V162"/>
    <mergeCell ref="D126:D129"/>
    <mergeCell ref="B155:B158"/>
    <mergeCell ref="F151:F154"/>
    <mergeCell ref="T126:T129"/>
    <mergeCell ref="Y175:Y178"/>
    <mergeCell ref="X175:X178"/>
    <mergeCell ref="X195:X198"/>
    <mergeCell ref="Y187:Y190"/>
    <mergeCell ref="Y179:Y182"/>
    <mergeCell ref="Y167:Y170"/>
    <mergeCell ref="Y171:Y174"/>
    <mergeCell ref="C183:C186"/>
    <mergeCell ref="C163:C166"/>
    <mergeCell ref="C155:C158"/>
    <mergeCell ref="C147:C150"/>
    <mergeCell ref="D147:D150"/>
    <mergeCell ref="A187:A190"/>
    <mergeCell ref="B187:B190"/>
    <mergeCell ref="H187:H190"/>
    <mergeCell ref="G187:G190"/>
    <mergeCell ref="F187:F190"/>
    <mergeCell ref="E187:E190"/>
    <mergeCell ref="D187:D190"/>
    <mergeCell ref="C187:C190"/>
    <mergeCell ref="A179:A182"/>
    <mergeCell ref="A167:A170"/>
    <mergeCell ref="B167:B170"/>
    <mergeCell ref="X179:X182"/>
    <mergeCell ref="W183:W186"/>
    <mergeCell ref="W171:W174"/>
    <mergeCell ref="X171:X174"/>
    <mergeCell ref="W151:W154"/>
    <mergeCell ref="X151:X154"/>
    <mergeCell ref="G155:G158"/>
    <mergeCell ref="Q159:Q162"/>
    <mergeCell ref="S163:S166"/>
    <mergeCell ref="W163:W166"/>
    <mergeCell ref="X163:X166"/>
    <mergeCell ref="T195:T198"/>
    <mergeCell ref="T199:T202"/>
    <mergeCell ref="H139:H142"/>
    <mergeCell ref="G139:G142"/>
    <mergeCell ref="T171:T174"/>
    <mergeCell ref="W147:W150"/>
    <mergeCell ref="V147:V150"/>
    <mergeCell ref="T187:T190"/>
    <mergeCell ref="S187:S190"/>
    <mergeCell ref="D155:D158"/>
    <mergeCell ref="S175:S178"/>
    <mergeCell ref="T175:T178"/>
    <mergeCell ref="F155:F158"/>
    <mergeCell ref="H159:H162"/>
    <mergeCell ref="X191:X194"/>
    <mergeCell ref="F139:F142"/>
    <mergeCell ref="R159:R162"/>
    <mergeCell ref="Q155:Q158"/>
    <mergeCell ref="R171:R174"/>
    <mergeCell ref="U171:U174"/>
    <mergeCell ref="R143:R146"/>
    <mergeCell ref="R199:R202"/>
    <mergeCell ref="U139:U142"/>
    <mergeCell ref="U147:U150"/>
    <mergeCell ref="T179:T182"/>
    <mergeCell ref="W175:W178"/>
    <mergeCell ref="S199:S202"/>
    <mergeCell ref="D183:D186"/>
    <mergeCell ref="V139:V142"/>
    <mergeCell ref="T155:T158"/>
    <mergeCell ref="A199:A202"/>
    <mergeCell ref="V143:V146"/>
    <mergeCell ref="Y191:Y194"/>
    <mergeCell ref="H195:H198"/>
    <mergeCell ref="S171:S174"/>
    <mergeCell ref="C171:C174"/>
    <mergeCell ref="D171:D174"/>
    <mergeCell ref="X183:X186"/>
    <mergeCell ref="A151:A154"/>
    <mergeCell ref="B151:B154"/>
    <mergeCell ref="U163:U166"/>
    <mergeCell ref="R183:R186"/>
    <mergeCell ref="C159:C162"/>
    <mergeCell ref="W179:W182"/>
    <mergeCell ref="W195:W198"/>
    <mergeCell ref="Y195:Y198"/>
    <mergeCell ref="U195:U198"/>
    <mergeCell ref="V195:V198"/>
    <mergeCell ref="V191:V194"/>
    <mergeCell ref="Y199:Y202"/>
    <mergeCell ref="U187:U190"/>
    <mergeCell ref="U183:U186"/>
    <mergeCell ref="W191:W194"/>
    <mergeCell ref="W199:W202"/>
    <mergeCell ref="G195:G198"/>
    <mergeCell ref="E179:E182"/>
    <mergeCell ref="H191:H194"/>
    <mergeCell ref="G191:G194"/>
    <mergeCell ref="Y183:Y186"/>
    <mergeCell ref="W167:W170"/>
    <mergeCell ref="U143:U146"/>
    <mergeCell ref="A171:A174"/>
    <mergeCell ref="Y207:Y210"/>
    <mergeCell ref="V199:V202"/>
    <mergeCell ref="V207:V210"/>
    <mergeCell ref="W207:W210"/>
    <mergeCell ref="X187:X190"/>
    <mergeCell ref="W187:W190"/>
    <mergeCell ref="Y277:Y284"/>
    <mergeCell ref="Q277:Q284"/>
    <mergeCell ref="R277:R284"/>
    <mergeCell ref="S277:S284"/>
    <mergeCell ref="R179:R182"/>
    <mergeCell ref="R163:R166"/>
    <mergeCell ref="W203:W206"/>
    <mergeCell ref="X203:X206"/>
    <mergeCell ref="Y203:Y206"/>
    <mergeCell ref="H175:H178"/>
    <mergeCell ref="G175:G178"/>
    <mergeCell ref="V179:V182"/>
    <mergeCell ref="U199:U202"/>
    <mergeCell ref="U179:U182"/>
    <mergeCell ref="T167:T170"/>
    <mergeCell ref="V171:V174"/>
    <mergeCell ref="X199:X202"/>
    <mergeCell ref="S183:S186"/>
    <mergeCell ref="T183:T186"/>
    <mergeCell ref="U167:U170"/>
    <mergeCell ref="R175:R178"/>
    <mergeCell ref="S272:S275"/>
    <mergeCell ref="Y272:Y275"/>
    <mergeCell ref="X272:X275"/>
    <mergeCell ref="A276:Y276"/>
    <mergeCell ref="A277:A280"/>
    <mergeCell ref="Y215:Y218"/>
    <mergeCell ref="X215:X218"/>
    <mergeCell ref="W215:W218"/>
    <mergeCell ref="V215:V218"/>
    <mergeCell ref="X227:X230"/>
    <mergeCell ref="W227:W230"/>
    <mergeCell ref="E251:E254"/>
    <mergeCell ref="Y227:Y230"/>
    <mergeCell ref="B251:B254"/>
    <mergeCell ref="C251:C254"/>
    <mergeCell ref="D251:D254"/>
    <mergeCell ref="T251:T254"/>
    <mergeCell ref="U251:U254"/>
    <mergeCell ref="V251:V254"/>
    <mergeCell ref="W251:W254"/>
    <mergeCell ref="W311:W314"/>
    <mergeCell ref="V311:V314"/>
    <mergeCell ref="U311:U314"/>
    <mergeCell ref="T311:T314"/>
    <mergeCell ref="S311:S314"/>
    <mergeCell ref="R311:R314"/>
    <mergeCell ref="Q311:Q314"/>
    <mergeCell ref="B289:B292"/>
    <mergeCell ref="Y247:Y250"/>
    <mergeCell ref="Q297:Q298"/>
    <mergeCell ref="R297:R298"/>
    <mergeCell ref="S297:S298"/>
    <mergeCell ref="T297:T298"/>
    <mergeCell ref="U297:U298"/>
    <mergeCell ref="V297:V298"/>
    <mergeCell ref="C281:C284"/>
    <mergeCell ref="D281:D284"/>
    <mergeCell ref="X207:X210"/>
    <mergeCell ref="W211:W214"/>
    <mergeCell ref="H251:H254"/>
    <mergeCell ref="Q251:Q254"/>
    <mergeCell ref="E272:E275"/>
    <mergeCell ref="R223:R226"/>
    <mergeCell ref="F267:F270"/>
    <mergeCell ref="G267:G270"/>
    <mergeCell ref="H267:H270"/>
    <mergeCell ref="Q267:Q270"/>
    <mergeCell ref="R267:R270"/>
    <mergeCell ref="S267:S270"/>
    <mergeCell ref="H272:H275"/>
    <mergeCell ref="G272:G275"/>
    <mergeCell ref="F272:F275"/>
    <mergeCell ref="V187:V190"/>
    <mergeCell ref="R187:R190"/>
    <mergeCell ref="T211:T214"/>
    <mergeCell ref="T203:T206"/>
    <mergeCell ref="R211:R214"/>
    <mergeCell ref="H223:H226"/>
    <mergeCell ref="E207:E210"/>
    <mergeCell ref="S231:S234"/>
    <mergeCell ref="T255:T258"/>
    <mergeCell ref="U255:U258"/>
    <mergeCell ref="V255:V258"/>
    <mergeCell ref="W255:W258"/>
    <mergeCell ref="X255:X258"/>
    <mergeCell ref="T191:T194"/>
    <mergeCell ref="V211:V214"/>
    <mergeCell ref="U211:U214"/>
    <mergeCell ref="Q211:Q214"/>
    <mergeCell ref="T293:T296"/>
    <mergeCell ref="U293:U296"/>
    <mergeCell ref="V293:V296"/>
    <mergeCell ref="W293:W296"/>
    <mergeCell ref="X293:X296"/>
    <mergeCell ref="V167:V170"/>
    <mergeCell ref="V289:V292"/>
    <mergeCell ref="U289:U292"/>
    <mergeCell ref="T289:T292"/>
    <mergeCell ref="S289:S292"/>
    <mergeCell ref="R289:R292"/>
    <mergeCell ref="Q289:Q292"/>
    <mergeCell ref="V272:V275"/>
    <mergeCell ref="T267:T270"/>
    <mergeCell ref="U267:U270"/>
    <mergeCell ref="V267:V270"/>
    <mergeCell ref="W267:W270"/>
    <mergeCell ref="X267:X270"/>
    <mergeCell ref="W235:W238"/>
    <mergeCell ref="X235:X238"/>
    <mergeCell ref="Q247:Q250"/>
    <mergeCell ref="R247:R250"/>
    <mergeCell ref="U215:U218"/>
    <mergeCell ref="U203:U206"/>
    <mergeCell ref="U277:U284"/>
    <mergeCell ref="V277:V284"/>
    <mergeCell ref="W277:W284"/>
    <mergeCell ref="U272:U275"/>
    <mergeCell ref="W223:W226"/>
    <mergeCell ref="T272:T275"/>
    <mergeCell ref="X247:X250"/>
    <mergeCell ref="V183:V186"/>
    <mergeCell ref="Y293:Y296"/>
    <mergeCell ref="X289:X292"/>
    <mergeCell ref="W289:W292"/>
    <mergeCell ref="A289:A292"/>
    <mergeCell ref="V203:V206"/>
    <mergeCell ref="U191:U194"/>
    <mergeCell ref="U207:U210"/>
    <mergeCell ref="Q272:Q275"/>
    <mergeCell ref="A293:A296"/>
    <mergeCell ref="B293:B296"/>
    <mergeCell ref="C293:C296"/>
    <mergeCell ref="D293:D296"/>
    <mergeCell ref="E293:E296"/>
    <mergeCell ref="F293:F296"/>
    <mergeCell ref="G293:G296"/>
    <mergeCell ref="H293:H296"/>
    <mergeCell ref="Q293:Q296"/>
    <mergeCell ref="R293:R296"/>
    <mergeCell ref="S293:S296"/>
    <mergeCell ref="Y285:Y288"/>
    <mergeCell ref="A247:A250"/>
    <mergeCell ref="B247:B250"/>
    <mergeCell ref="H203:H206"/>
    <mergeCell ref="G203:G206"/>
    <mergeCell ref="Q203:Q206"/>
    <mergeCell ref="R203:R206"/>
    <mergeCell ref="H215:H218"/>
    <mergeCell ref="T247:T250"/>
    <mergeCell ref="U247:U250"/>
    <mergeCell ref="V247:V250"/>
    <mergeCell ref="E281:E284"/>
    <mergeCell ref="A271:Y271"/>
    <mergeCell ref="H323:H326"/>
    <mergeCell ref="G323:G326"/>
    <mergeCell ref="F323:F326"/>
    <mergeCell ref="E323:E326"/>
    <mergeCell ref="D323:D326"/>
    <mergeCell ref="C323:C326"/>
    <mergeCell ref="B323:B326"/>
    <mergeCell ref="A323:A326"/>
    <mergeCell ref="H315:H318"/>
    <mergeCell ref="G315:G318"/>
    <mergeCell ref="F315:F318"/>
    <mergeCell ref="E315:E318"/>
    <mergeCell ref="D315:D318"/>
    <mergeCell ref="C315:C318"/>
    <mergeCell ref="B315:B318"/>
    <mergeCell ref="A315:A318"/>
    <mergeCell ref="E311:E314"/>
    <mergeCell ref="D311:D314"/>
    <mergeCell ref="C311:C314"/>
    <mergeCell ref="B311:B314"/>
    <mergeCell ref="A311:A314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Y315:Y318"/>
    <mergeCell ref="X315:X318"/>
    <mergeCell ref="W315:W318"/>
    <mergeCell ref="V315:V318"/>
    <mergeCell ref="U315:U318"/>
    <mergeCell ref="T315:T318"/>
    <mergeCell ref="S315:S318"/>
    <mergeCell ref="R315:R318"/>
    <mergeCell ref="Q315:Q318"/>
    <mergeCell ref="B319:B322"/>
    <mergeCell ref="A319:A322"/>
    <mergeCell ref="C22:C26"/>
    <mergeCell ref="D22:D26"/>
    <mergeCell ref="E22:E26"/>
    <mergeCell ref="F22:F26"/>
    <mergeCell ref="G22:G26"/>
    <mergeCell ref="H22:H26"/>
    <mergeCell ref="D31:D34"/>
    <mergeCell ref="H31:H34"/>
    <mergeCell ref="C27:C30"/>
    <mergeCell ref="D27:D30"/>
    <mergeCell ref="E27:E30"/>
    <mergeCell ref="H319:H322"/>
    <mergeCell ref="G319:G322"/>
    <mergeCell ref="F319:F322"/>
    <mergeCell ref="E319:E322"/>
    <mergeCell ref="D319:D322"/>
    <mergeCell ref="C319:C322"/>
    <mergeCell ref="A310:Y310"/>
    <mergeCell ref="H311:H314"/>
    <mergeCell ref="G311:G314"/>
    <mergeCell ref="F311:F314"/>
    <mergeCell ref="Y311:Y314"/>
    <mergeCell ref="X311:X314"/>
    <mergeCell ref="T215:T218"/>
    <mergeCell ref="S215:S218"/>
    <mergeCell ref="R215:R218"/>
    <mergeCell ref="Q215:Q218"/>
    <mergeCell ref="E39:E44"/>
    <mergeCell ref="F39:F44"/>
    <mergeCell ref="G39:G44"/>
    <mergeCell ref="H39:H44"/>
    <mergeCell ref="A175:A178"/>
    <mergeCell ref="B175:B178"/>
    <mergeCell ref="C175:C178"/>
    <mergeCell ref="D175:D178"/>
    <mergeCell ref="E175:E178"/>
    <mergeCell ref="R167:R170"/>
    <mergeCell ref="S167:S170"/>
    <mergeCell ref="S159:S162"/>
    <mergeCell ref="C72:C75"/>
    <mergeCell ref="D72:D75"/>
    <mergeCell ref="E72:E75"/>
    <mergeCell ref="B163:B166"/>
    <mergeCell ref="F72:F75"/>
    <mergeCell ref="G72:G75"/>
    <mergeCell ref="H72:H75"/>
    <mergeCell ref="A72:A75"/>
    <mergeCell ref="B72:B75"/>
    <mergeCell ref="D163:D166"/>
    <mergeCell ref="E163:E166"/>
    <mergeCell ref="B159:B162"/>
    <mergeCell ref="A155:A158"/>
    <mergeCell ref="A163:A166"/>
    <mergeCell ref="Y72:Y75"/>
    <mergeCell ref="C64:C67"/>
    <mergeCell ref="D64:D67"/>
    <mergeCell ref="E64:E67"/>
    <mergeCell ref="F64:F67"/>
    <mergeCell ref="G64:G67"/>
    <mergeCell ref="H64:H67"/>
    <mergeCell ref="A64:A67"/>
    <mergeCell ref="B64:B67"/>
    <mergeCell ref="F68:F71"/>
    <mergeCell ref="Q109:Q112"/>
    <mergeCell ref="B109:B112"/>
    <mergeCell ref="E109:E112"/>
    <mergeCell ref="X167:X170"/>
    <mergeCell ref="Y130:Y133"/>
    <mergeCell ref="X130:X133"/>
    <mergeCell ref="F130:F133"/>
    <mergeCell ref="W126:W129"/>
    <mergeCell ref="X126:X129"/>
    <mergeCell ref="X147:X150"/>
    <mergeCell ref="Y139:Y142"/>
    <mergeCell ref="X135:X138"/>
    <mergeCell ref="Y135:Y138"/>
    <mergeCell ref="W139:W142"/>
    <mergeCell ref="W143:W146"/>
    <mergeCell ref="Y143:Y146"/>
    <mergeCell ref="Y151:Y154"/>
    <mergeCell ref="Y147:Y150"/>
    <mergeCell ref="W135:W138"/>
    <mergeCell ref="S143:S146"/>
    <mergeCell ref="D139:D142"/>
    <mergeCell ref="Y163:Y166"/>
    <mergeCell ref="A27:A30"/>
    <mergeCell ref="B27:B30"/>
    <mergeCell ref="A53:A59"/>
    <mergeCell ref="B53:B59"/>
    <mergeCell ref="C53:C59"/>
    <mergeCell ref="D53:D59"/>
    <mergeCell ref="E53:E59"/>
    <mergeCell ref="F53:F59"/>
    <mergeCell ref="G53:G59"/>
    <mergeCell ref="H53:H59"/>
    <mergeCell ref="E35:E38"/>
    <mergeCell ref="F35:F38"/>
    <mergeCell ref="G35:G38"/>
    <mergeCell ref="H35:H38"/>
    <mergeCell ref="A31:A34"/>
    <mergeCell ref="B31:B34"/>
    <mergeCell ref="C31:C34"/>
    <mergeCell ref="A39:A44"/>
    <mergeCell ref="B39:B44"/>
    <mergeCell ref="C39:C44"/>
    <mergeCell ref="D39:D44"/>
    <mergeCell ref="F27:F30"/>
    <mergeCell ref="G27:G30"/>
    <mergeCell ref="F31:F34"/>
    <mergeCell ref="G31:G34"/>
    <mergeCell ref="H27:H30"/>
    <mergeCell ref="F49:F52"/>
    <mergeCell ref="G49:G52"/>
    <mergeCell ref="H49:H52"/>
    <mergeCell ref="C60:C63"/>
    <mergeCell ref="D60:D63"/>
    <mergeCell ref="E60:E63"/>
    <mergeCell ref="F60:F63"/>
    <mergeCell ref="X35:X38"/>
    <mergeCell ref="Y35:Y38"/>
    <mergeCell ref="R45:R48"/>
    <mergeCell ref="S45:S48"/>
    <mergeCell ref="T45:T48"/>
    <mergeCell ref="U45:U48"/>
    <mergeCell ref="V45:V48"/>
    <mergeCell ref="W45:W48"/>
    <mergeCell ref="X45:X48"/>
    <mergeCell ref="Y45:Y48"/>
    <mergeCell ref="Q45:Q48"/>
    <mergeCell ref="H60:H63"/>
    <mergeCell ref="A60:A63"/>
    <mergeCell ref="B60:B63"/>
    <mergeCell ref="A45:A48"/>
    <mergeCell ref="B45:B48"/>
    <mergeCell ref="C45:C48"/>
    <mergeCell ref="D45:D48"/>
    <mergeCell ref="E45:E48"/>
    <mergeCell ref="F45:F48"/>
    <mergeCell ref="G45:G48"/>
    <mergeCell ref="H45:H48"/>
    <mergeCell ref="A49:A52"/>
    <mergeCell ref="B49:B52"/>
    <mergeCell ref="C49:C52"/>
    <mergeCell ref="D49:D52"/>
    <mergeCell ref="E49:E52"/>
    <mergeCell ref="G60:G63"/>
    <mergeCell ref="R31:R34"/>
    <mergeCell ref="S31:S34"/>
    <mergeCell ref="R35:R38"/>
    <mergeCell ref="S35:S38"/>
    <mergeCell ref="T35:T38"/>
    <mergeCell ref="U35:U38"/>
    <mergeCell ref="V35:V38"/>
    <mergeCell ref="W35:W38"/>
    <mergeCell ref="S23:S25"/>
    <mergeCell ref="T23:T25"/>
    <mergeCell ref="U23:U25"/>
    <mergeCell ref="V23:V25"/>
    <mergeCell ref="W23:W25"/>
    <mergeCell ref="X23:X25"/>
    <mergeCell ref="Y23:Y25"/>
    <mergeCell ref="T31:T34"/>
    <mergeCell ref="U31:U34"/>
    <mergeCell ref="V31:V34"/>
    <mergeCell ref="W31:W34"/>
    <mergeCell ref="X31:X34"/>
    <mergeCell ref="Y31:Y34"/>
    <mergeCell ref="R29:R30"/>
    <mergeCell ref="S29:S30"/>
    <mergeCell ref="T29:T30"/>
    <mergeCell ref="U29:U30"/>
    <mergeCell ref="V29:V30"/>
    <mergeCell ref="W29:W30"/>
    <mergeCell ref="X29:X30"/>
    <mergeCell ref="Y29:Y30"/>
    <mergeCell ref="A272:A275"/>
    <mergeCell ref="W272:W275"/>
    <mergeCell ref="E277:E280"/>
    <mergeCell ref="B277:B280"/>
    <mergeCell ref="H277:H280"/>
    <mergeCell ref="G277:G280"/>
    <mergeCell ref="F277:F280"/>
    <mergeCell ref="X251:X254"/>
    <mergeCell ref="Y251:Y254"/>
    <mergeCell ref="F247:F250"/>
    <mergeCell ref="G247:G250"/>
    <mergeCell ref="H247:H250"/>
    <mergeCell ref="A255:A258"/>
    <mergeCell ref="B255:B258"/>
    <mergeCell ref="C255:C258"/>
    <mergeCell ref="D255:D258"/>
    <mergeCell ref="E255:E258"/>
    <mergeCell ref="F255:F258"/>
    <mergeCell ref="G255:G258"/>
    <mergeCell ref="H255:H258"/>
    <mergeCell ref="Q255:Q258"/>
    <mergeCell ref="R255:R258"/>
    <mergeCell ref="S255:S258"/>
    <mergeCell ref="A259:A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A109:A112"/>
    <mergeCell ref="R109:R112"/>
    <mergeCell ref="S109:S112"/>
    <mergeCell ref="T109:T112"/>
    <mergeCell ref="U109:U112"/>
    <mergeCell ref="V109:V112"/>
    <mergeCell ref="W109:W112"/>
    <mergeCell ref="X109:X112"/>
    <mergeCell ref="Y109:Y112"/>
    <mergeCell ref="Q18:Q21"/>
    <mergeCell ref="R18:R21"/>
    <mergeCell ref="S18:S21"/>
    <mergeCell ref="T18:T21"/>
    <mergeCell ref="U18:U21"/>
    <mergeCell ref="V18:V21"/>
    <mergeCell ref="W18:W21"/>
    <mergeCell ref="X18:X21"/>
    <mergeCell ref="Y18:Y21"/>
    <mergeCell ref="Q27:Q28"/>
    <mergeCell ref="R27:R28"/>
    <mergeCell ref="S27:S28"/>
    <mergeCell ref="T27:T28"/>
    <mergeCell ref="U27:U28"/>
    <mergeCell ref="V27:V28"/>
    <mergeCell ref="W27:W28"/>
    <mergeCell ref="X27:X28"/>
    <mergeCell ref="Y27:Y28"/>
    <mergeCell ref="Q23:Q25"/>
    <mergeCell ref="R23:R25"/>
    <mergeCell ref="W49:W52"/>
    <mergeCell ref="X49:X52"/>
    <mergeCell ref="Y49:Y52"/>
  </mergeCells>
  <pageMargins left="0.59055118110236227" right="0.59055118110236227" top="1.1811023622047245" bottom="0.78740157480314965" header="0.31496062992125984" footer="0.31496062992125984"/>
  <pageSetup paperSize="9" scale="30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2023-10-20T09:47:41Z</dcterms:modified>
</cp:coreProperties>
</file>