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" yWindow="48" windowWidth="11496" windowHeight="113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17" i="1" l="1"/>
  <c r="M17" i="1"/>
  <c r="N17" i="1"/>
  <c r="O17" i="1"/>
  <c r="P17" i="1"/>
  <c r="L20" i="1"/>
  <c r="L47" i="1" s="1"/>
  <c r="M20" i="1"/>
  <c r="M47" i="1" s="1"/>
  <c r="N20" i="1"/>
  <c r="N47" i="1" s="1"/>
  <c r="O20" i="1"/>
  <c r="O47" i="1" s="1"/>
  <c r="P20" i="1"/>
  <c r="P47" i="1" s="1"/>
  <c r="K20" i="1"/>
  <c r="K47" i="1" s="1"/>
  <c r="L19" i="1"/>
  <c r="M19" i="1"/>
  <c r="N19" i="1"/>
  <c r="O19" i="1"/>
  <c r="P19" i="1"/>
  <c r="L18" i="1"/>
  <c r="M18" i="1"/>
  <c r="M16" i="1" s="1"/>
  <c r="N18" i="1"/>
  <c r="O18" i="1"/>
  <c r="P18" i="1"/>
  <c r="K18" i="1"/>
  <c r="K19" i="1"/>
  <c r="K17" i="1"/>
  <c r="P29" i="1"/>
  <c r="O29" i="1"/>
  <c r="N29" i="1"/>
  <c r="M29" i="1"/>
  <c r="L29" i="1"/>
  <c r="K29" i="1"/>
  <c r="J28" i="1"/>
  <c r="J27" i="1"/>
  <c r="J26" i="1"/>
  <c r="P25" i="1"/>
  <c r="O25" i="1"/>
  <c r="N25" i="1"/>
  <c r="M25" i="1"/>
  <c r="L25" i="1"/>
  <c r="K25" i="1"/>
  <c r="J25" i="1" l="1"/>
  <c r="N16" i="1"/>
  <c r="J20" i="1"/>
  <c r="O16" i="1"/>
  <c r="J19" i="1"/>
  <c r="P16" i="1"/>
  <c r="L16" i="1"/>
  <c r="K16" i="1"/>
  <c r="L39" i="1"/>
  <c r="M39" i="1"/>
  <c r="N39" i="1"/>
  <c r="O39" i="1"/>
  <c r="P39" i="1"/>
  <c r="K39" i="1"/>
  <c r="L21" i="1"/>
  <c r="M21" i="1"/>
  <c r="N21" i="1"/>
  <c r="O21" i="1"/>
  <c r="P21" i="1"/>
  <c r="K21" i="1"/>
  <c r="L36" i="1" l="1"/>
  <c r="L44" i="1" s="1"/>
  <c r="M36" i="1"/>
  <c r="M44" i="1" s="1"/>
  <c r="N36" i="1"/>
  <c r="N44" i="1" s="1"/>
  <c r="O36" i="1"/>
  <c r="O44" i="1" s="1"/>
  <c r="P36" i="1"/>
  <c r="P44" i="1" s="1"/>
  <c r="K36" i="1"/>
  <c r="L37" i="1"/>
  <c r="L45" i="1" s="1"/>
  <c r="M37" i="1"/>
  <c r="M45" i="1" s="1"/>
  <c r="N37" i="1"/>
  <c r="O37" i="1"/>
  <c r="O45" i="1" s="1"/>
  <c r="P37" i="1"/>
  <c r="P45" i="1" s="1"/>
  <c r="K37" i="1"/>
  <c r="K45" i="1" s="1"/>
  <c r="L38" i="1"/>
  <c r="L46" i="1" s="1"/>
  <c r="M38" i="1"/>
  <c r="M46" i="1" s="1"/>
  <c r="N38" i="1"/>
  <c r="N46" i="1" s="1"/>
  <c r="O38" i="1"/>
  <c r="O46" i="1" s="1"/>
  <c r="P38" i="1"/>
  <c r="P46" i="1" s="1"/>
  <c r="K38" i="1"/>
  <c r="K46" i="1" s="1"/>
  <c r="O35" i="1"/>
  <c r="K44" i="1"/>
  <c r="J39" i="1"/>
  <c r="J40" i="1"/>
  <c r="J41" i="1"/>
  <c r="J42" i="1"/>
  <c r="J21" i="1"/>
  <c r="J22" i="1"/>
  <c r="J23" i="1"/>
  <c r="J24" i="1"/>
  <c r="J29" i="1"/>
  <c r="J30" i="1"/>
  <c r="J31" i="1"/>
  <c r="J33" i="1"/>
  <c r="M35" i="1" l="1"/>
  <c r="K43" i="1"/>
  <c r="P43" i="1"/>
  <c r="J37" i="1"/>
  <c r="N45" i="1"/>
  <c r="L43" i="1"/>
  <c r="J36" i="1"/>
  <c r="J46" i="1"/>
  <c r="J45" i="1"/>
  <c r="O43" i="1"/>
  <c r="L35" i="1"/>
  <c r="N43" i="1"/>
  <c r="M43" i="1"/>
  <c r="J17" i="1"/>
  <c r="J44" i="1"/>
  <c r="J38" i="1"/>
  <c r="J18" i="1"/>
  <c r="K35" i="1"/>
  <c r="P35" i="1"/>
  <c r="N35" i="1"/>
  <c r="J35" i="1" s="1"/>
  <c r="J47" i="1" l="1"/>
  <c r="J16" i="1"/>
  <c r="J43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<sst xmlns="http://schemas.openxmlformats.org/spreadsheetml/2006/main" count="161" uniqueCount="58">
  <si>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</si>
  <si>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</si>
  <si>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</si>
  <si>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</si>
  <si>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</si>
  <si>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</si>
  <si>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</si>
  <si>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</si>
  <si>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</si>
  <si>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</si>
  <si>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</si>
  <si>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</si>
  <si>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</si>
  <si>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</si>
  <si>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</si>
  <si>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</si>
  <si>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</si>
  <si>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</si>
  <si>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</si>
  <si>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</si>
  <si>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</si>
  <si>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</si>
  <si>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</si>
  <si>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</si>
  <si>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</si>
  <si>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</si>
  <si>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</si>
  <si>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</si>
  <si>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</si>
  <si>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</si>
  <si>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</si>
  <si>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</si>
  <si>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</si>
  <si>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</si>
  <si>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</si>
  <si>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</si>
  <si>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</si>
  <si>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</si>
  <si>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</si>
  <si>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</si>
  <si>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</si>
  <si>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</si>
  <si>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</si>
  <si>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</si>
  <si>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</si>
  <si>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</si>
  <si>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</si>
  <si>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</si>
  <si>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</si>
  <si>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</si>
  <si>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</si>
  <si>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</si>
  <si>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1.3.</t>
  </si>
  <si>
    <t>меропритие 3 ОМ 1 ПП - Строительство физкультурно-оздоровительного комплекса с ледовой ареной в г. Калачинске</t>
  </si>
  <si>
    <t>внебюджетные средства</t>
  </si>
  <si>
    <t>ед.</t>
  </si>
  <si>
    <t>Количество построенных физкультурно-оздоровительных комплексов  в г. Калачинске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</si>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</sst>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2" fontId="3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3" fillId="0" borderId="0" xfId="0" applyFont="1"/>
    <xf numFmtId="0" fontId="3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4" fillId="0" borderId="0" xfId="0" applyNumberFormat="1" applyFont="1" applyFill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abSelected="1" view="pageBreakPreview" zoomScale="60" zoomScaleNormal="70" workbookViewId="0">
      <selection activeCell="Q10" sqref="Q10:Q12"/>
    </sheetView>
  </sheetViews>
  <sheetFormatPr defaultColWidth="9.109375" defaultRowHeight="14.4" x14ac:dyDescent="0.3"/>
  <cols>
    <col min="1" max="1" width="10.6640625" style="4" bestFit="1" customWidth="1"/>
    <col min="2" max="2" width="36.33203125" style="4" customWidth="1"/>
    <col min="3" max="4" width="9.109375" style="4"/>
    <col min="5" max="5" width="14" style="4" customWidth="1"/>
    <col min="6" max="6" width="9.6640625" style="4" customWidth="1"/>
    <col min="7" max="8" width="12.6640625" style="4" customWidth="1"/>
    <col min="9" max="9" width="16.6640625" style="4" customWidth="1"/>
    <col min="10" max="10" width="15.88671875" style="4" customWidth="1"/>
    <col min="11" max="11" width="12.33203125" style="4" bestFit="1" customWidth="1"/>
    <col min="12" max="12" width="14.109375" style="5" customWidth="1"/>
    <col min="13" max="13" width="12.6640625" style="4" customWidth="1"/>
    <col min="14" max="14" width="13.88671875" style="5" customWidth="1"/>
    <col min="15" max="15" width="13.33203125" style="4" customWidth="1"/>
    <col min="16" max="16" width="13.6640625" style="4" customWidth="1"/>
    <col min="17" max="17" width="19.88671875" style="4" customWidth="1"/>
    <col min="18" max="18" width="11.6640625" style="4" customWidth="1"/>
    <col min="19" max="16384" width="9.109375" style="4"/>
  </cols>
  <sheetData>
    <row r="1" spans="1:25" x14ac:dyDescent="0.3">
      <c r="T1" s="6" t="s">
        <v>57</v>
      </c>
      <c r="U1" s="6"/>
      <c r="V1" s="6"/>
      <c r="W1" s="6"/>
      <c r="X1" s="6"/>
      <c r="Y1" s="6"/>
    </row>
    <row r="2" spans="1:25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6"/>
      <c r="N2" s="7"/>
      <c r="O2" s="6"/>
      <c r="P2" s="6"/>
      <c r="Q2" s="6"/>
      <c r="R2" s="6"/>
      <c r="S2" s="6"/>
      <c r="T2" s="29" t="s">
        <v>45</v>
      </c>
      <c r="U2" s="29"/>
      <c r="V2" s="29"/>
      <c r="W2" s="29"/>
      <c r="X2" s="29"/>
      <c r="Y2" s="29"/>
    </row>
    <row r="3" spans="1:25" ht="20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6"/>
      <c r="N3" s="7"/>
      <c r="O3" s="6"/>
      <c r="P3" s="6"/>
      <c r="Q3" s="6"/>
      <c r="R3" s="6"/>
      <c r="S3" s="6"/>
      <c r="T3" s="29"/>
      <c r="U3" s="29"/>
      <c r="V3" s="29"/>
      <c r="W3" s="29"/>
      <c r="X3" s="29"/>
      <c r="Y3" s="29"/>
    </row>
    <row r="4" spans="1:25" ht="26.25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6"/>
      <c r="N4" s="7"/>
      <c r="O4" s="6"/>
      <c r="P4" s="6"/>
      <c r="Q4" s="6"/>
      <c r="R4" s="6"/>
      <c r="S4" s="6"/>
      <c r="T4" s="29"/>
      <c r="U4" s="29"/>
      <c r="V4" s="29"/>
      <c r="W4" s="29"/>
      <c r="X4" s="29"/>
      <c r="Y4" s="29"/>
    </row>
    <row r="5" spans="1:25" ht="40.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6"/>
      <c r="N5" s="7"/>
      <c r="O5" s="6"/>
      <c r="P5" s="6"/>
      <c r="Q5" s="6"/>
      <c r="R5" s="6"/>
      <c r="S5" s="6"/>
      <c r="T5" s="29"/>
      <c r="U5" s="29"/>
      <c r="V5" s="29"/>
      <c r="W5" s="29"/>
      <c r="X5" s="29"/>
      <c r="Y5" s="29"/>
    </row>
    <row r="6" spans="1:25" x14ac:dyDescent="0.3">
      <c r="A6" s="40" t="s">
        <v>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25" x14ac:dyDescent="0.3">
      <c r="A7" s="38" t="s">
        <v>23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6"/>
      <c r="N8" s="7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" customHeight="1" x14ac:dyDescent="0.3">
      <c r="A9" s="39" t="s">
        <v>0</v>
      </c>
      <c r="B9" s="39" t="s">
        <v>21</v>
      </c>
      <c r="C9" s="41" t="s">
        <v>20</v>
      </c>
      <c r="D9" s="41"/>
      <c r="E9" s="41" t="s">
        <v>14</v>
      </c>
      <c r="F9" s="30" t="s">
        <v>9</v>
      </c>
      <c r="G9" s="36"/>
      <c r="H9" s="36"/>
      <c r="I9" s="36"/>
      <c r="J9" s="36"/>
      <c r="K9" s="36"/>
      <c r="L9" s="36"/>
      <c r="M9" s="36"/>
      <c r="N9" s="36"/>
      <c r="O9" s="36"/>
      <c r="P9" s="31"/>
      <c r="Q9" s="39" t="s">
        <v>8</v>
      </c>
      <c r="R9" s="39"/>
      <c r="S9" s="39"/>
      <c r="T9" s="39"/>
      <c r="U9" s="39"/>
      <c r="V9" s="39"/>
      <c r="W9" s="39"/>
      <c r="X9" s="39"/>
      <c r="Y9" s="39"/>
    </row>
    <row r="10" spans="1:25" ht="42" customHeight="1" x14ac:dyDescent="0.3">
      <c r="A10" s="39"/>
      <c r="B10" s="39"/>
      <c r="C10" s="41"/>
      <c r="D10" s="41"/>
      <c r="E10" s="41"/>
      <c r="F10" s="34"/>
      <c r="G10" s="37"/>
      <c r="H10" s="37"/>
      <c r="I10" s="37"/>
      <c r="J10" s="37"/>
      <c r="K10" s="37"/>
      <c r="L10" s="37"/>
      <c r="M10" s="37"/>
      <c r="N10" s="37"/>
      <c r="O10" s="37"/>
      <c r="P10" s="35"/>
      <c r="Q10" s="39" t="s">
        <v>18</v>
      </c>
      <c r="R10" s="23" t="s">
        <v>17</v>
      </c>
      <c r="S10" s="39" t="s">
        <v>15</v>
      </c>
      <c r="T10" s="39"/>
      <c r="U10" s="39"/>
      <c r="V10" s="39"/>
      <c r="W10" s="39"/>
      <c r="X10" s="39"/>
      <c r="Y10" s="39"/>
    </row>
    <row r="11" spans="1:25" ht="61.2" customHeight="1" x14ac:dyDescent="0.3">
      <c r="A11" s="39"/>
      <c r="B11" s="39"/>
      <c r="C11" s="41"/>
      <c r="D11" s="41"/>
      <c r="E11" s="41"/>
      <c r="F11" s="42" t="s">
        <v>24</v>
      </c>
      <c r="G11" s="43"/>
      <c r="H11" s="44"/>
      <c r="I11" s="41" t="s">
        <v>19</v>
      </c>
      <c r="J11" s="39" t="s">
        <v>16</v>
      </c>
      <c r="K11" s="39" t="s">
        <v>5</v>
      </c>
      <c r="L11" s="39"/>
      <c r="M11" s="39"/>
      <c r="N11" s="39"/>
      <c r="O11" s="39"/>
      <c r="P11" s="39"/>
      <c r="Q11" s="39"/>
      <c r="R11" s="24"/>
      <c r="S11" s="39" t="s">
        <v>16</v>
      </c>
      <c r="T11" s="39" t="s">
        <v>6</v>
      </c>
      <c r="U11" s="39"/>
      <c r="V11" s="39"/>
      <c r="W11" s="39"/>
      <c r="X11" s="39"/>
      <c r="Y11" s="39"/>
    </row>
    <row r="12" spans="1:25" ht="88.95" customHeight="1" x14ac:dyDescent="0.3">
      <c r="A12" s="39"/>
      <c r="B12" s="39"/>
      <c r="C12" s="8" t="s">
        <v>1</v>
      </c>
      <c r="D12" s="8" t="s">
        <v>2</v>
      </c>
      <c r="E12" s="41"/>
      <c r="F12" s="9" t="s">
        <v>25</v>
      </c>
      <c r="G12" s="9" t="s">
        <v>26</v>
      </c>
      <c r="H12" s="9" t="s">
        <v>29</v>
      </c>
      <c r="I12" s="41"/>
      <c r="J12" s="39"/>
      <c r="K12" s="8" t="s">
        <v>34</v>
      </c>
      <c r="L12" s="10" t="s">
        <v>35</v>
      </c>
      <c r="M12" s="8" t="s">
        <v>36</v>
      </c>
      <c r="N12" s="10" t="s">
        <v>37</v>
      </c>
      <c r="O12" s="8" t="s">
        <v>38</v>
      </c>
      <c r="P12" s="8" t="s">
        <v>39</v>
      </c>
      <c r="Q12" s="39"/>
      <c r="R12" s="25"/>
      <c r="S12" s="39"/>
      <c r="T12" s="8" t="s">
        <v>34</v>
      </c>
      <c r="U12" s="10" t="s">
        <v>35</v>
      </c>
      <c r="V12" s="8" t="s">
        <v>36</v>
      </c>
      <c r="W12" s="10" t="s">
        <v>37</v>
      </c>
      <c r="X12" s="8" t="s">
        <v>38</v>
      </c>
      <c r="Y12" s="8" t="s">
        <v>39</v>
      </c>
    </row>
    <row r="13" spans="1:25" x14ac:dyDescent="0.3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/>
      <c r="I13" s="11">
        <v>8</v>
      </c>
      <c r="J13" s="11">
        <v>9</v>
      </c>
      <c r="K13" s="11">
        <v>10</v>
      </c>
      <c r="L13" s="11">
        <v>11</v>
      </c>
      <c r="M13" s="11">
        <v>12</v>
      </c>
      <c r="N13" s="11">
        <v>13</v>
      </c>
      <c r="O13" s="11">
        <v>14</v>
      </c>
      <c r="P13" s="11">
        <v>15</v>
      </c>
      <c r="Q13" s="11">
        <v>16</v>
      </c>
      <c r="R13" s="11">
        <v>17</v>
      </c>
      <c r="S13" s="11">
        <v>18</v>
      </c>
      <c r="T13" s="11">
        <v>19</v>
      </c>
      <c r="U13" s="11">
        <v>20</v>
      </c>
      <c r="V13" s="11">
        <v>21</v>
      </c>
      <c r="W13" s="11">
        <v>22</v>
      </c>
      <c r="X13" s="11">
        <v>23</v>
      </c>
      <c r="Y13" s="11">
        <v>24</v>
      </c>
    </row>
    <row r="14" spans="1:25" x14ac:dyDescent="0.3">
      <c r="A14" s="45" t="s">
        <v>49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7"/>
    </row>
    <row r="15" spans="1:25" x14ac:dyDescent="0.3">
      <c r="A15" s="45" t="s">
        <v>40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7"/>
    </row>
    <row r="16" spans="1:25" ht="17.399999999999999" customHeight="1" x14ac:dyDescent="0.3">
      <c r="A16" s="17">
        <v>1</v>
      </c>
      <c r="B16" s="23" t="s">
        <v>47</v>
      </c>
      <c r="C16" s="17">
        <v>2020</v>
      </c>
      <c r="D16" s="17">
        <v>2025</v>
      </c>
      <c r="E16" s="17" t="s">
        <v>4</v>
      </c>
      <c r="F16" s="20" t="s">
        <v>4</v>
      </c>
      <c r="G16" s="20" t="s">
        <v>4</v>
      </c>
      <c r="H16" s="20" t="s">
        <v>4</v>
      </c>
      <c r="I16" s="12" t="s">
        <v>3</v>
      </c>
      <c r="J16" s="3">
        <f>SUM(K16:P16)</f>
        <v>84576083.63000001</v>
      </c>
      <c r="K16" s="3">
        <f>K17+K18+K19+K20</f>
        <v>2167137.7400000002</v>
      </c>
      <c r="L16" s="3">
        <f t="shared" ref="L16:P16" si="0">L17+L18+L19+L20</f>
        <v>1911000</v>
      </c>
      <c r="M16" s="3">
        <f t="shared" si="0"/>
        <v>3085273.37</v>
      </c>
      <c r="N16" s="3">
        <f t="shared" si="0"/>
        <v>1911000</v>
      </c>
      <c r="O16" s="3">
        <f t="shared" si="0"/>
        <v>35491580.870000005</v>
      </c>
      <c r="P16" s="3">
        <f t="shared" si="0"/>
        <v>40010091.650000006</v>
      </c>
      <c r="Q16" s="23" t="s">
        <v>4</v>
      </c>
      <c r="R16" s="23" t="s">
        <v>4</v>
      </c>
      <c r="S16" s="17" t="s">
        <v>4</v>
      </c>
      <c r="T16" s="17" t="s">
        <v>4</v>
      </c>
      <c r="U16" s="17" t="s">
        <v>4</v>
      </c>
      <c r="V16" s="17" t="s">
        <v>4</v>
      </c>
      <c r="W16" s="17" t="s">
        <v>4</v>
      </c>
      <c r="X16" s="17" t="s">
        <v>4</v>
      </c>
      <c r="Y16" s="17" t="s">
        <v>4</v>
      </c>
    </row>
    <row r="17" spans="1:25" ht="28.2" x14ac:dyDescent="0.3">
      <c r="A17" s="18"/>
      <c r="B17" s="24"/>
      <c r="C17" s="18"/>
      <c r="D17" s="18"/>
      <c r="E17" s="18"/>
      <c r="F17" s="21"/>
      <c r="G17" s="21"/>
      <c r="H17" s="21"/>
      <c r="I17" s="13" t="s">
        <v>27</v>
      </c>
      <c r="J17" s="3">
        <f t="shared" ref="J17:J33" si="1">SUM(K17:P17)</f>
        <v>0</v>
      </c>
      <c r="K17" s="3">
        <f>K22++K26+K30</f>
        <v>0</v>
      </c>
      <c r="L17" s="3">
        <f t="shared" ref="L17:P17" si="2">L22++L26+L30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4"/>
      <c r="R17" s="24"/>
      <c r="S17" s="18"/>
      <c r="T17" s="18"/>
      <c r="U17" s="18"/>
      <c r="V17" s="18"/>
      <c r="W17" s="18"/>
      <c r="X17" s="18"/>
      <c r="Y17" s="18"/>
    </row>
    <row r="18" spans="1:25" ht="28.2" x14ac:dyDescent="0.3">
      <c r="A18" s="18"/>
      <c r="B18" s="24"/>
      <c r="C18" s="18"/>
      <c r="D18" s="18"/>
      <c r="E18" s="18"/>
      <c r="F18" s="21"/>
      <c r="G18" s="21"/>
      <c r="H18" s="21"/>
      <c r="I18" s="13" t="s">
        <v>12</v>
      </c>
      <c r="J18" s="3">
        <f t="shared" si="1"/>
        <v>0</v>
      </c>
      <c r="K18" s="3">
        <f t="shared" ref="K18:P19" si="3">K23++K27+K31</f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4"/>
      <c r="R18" s="24"/>
      <c r="S18" s="18"/>
      <c r="T18" s="18"/>
      <c r="U18" s="18"/>
      <c r="V18" s="18"/>
      <c r="W18" s="18"/>
      <c r="X18" s="18"/>
      <c r="Y18" s="18"/>
    </row>
    <row r="19" spans="1:25" ht="28.2" x14ac:dyDescent="0.3">
      <c r="A19" s="18"/>
      <c r="B19" s="24"/>
      <c r="C19" s="18"/>
      <c r="D19" s="18"/>
      <c r="E19" s="18"/>
      <c r="F19" s="21"/>
      <c r="G19" s="21"/>
      <c r="H19" s="21"/>
      <c r="I19" s="13" t="s">
        <v>13</v>
      </c>
      <c r="J19" s="3">
        <f t="shared" si="1"/>
        <v>19042900.829999998</v>
      </c>
      <c r="K19" s="3">
        <f t="shared" si="3"/>
        <v>2167137.7400000002</v>
      </c>
      <c r="L19" s="3">
        <f t="shared" si="3"/>
        <v>1911000</v>
      </c>
      <c r="M19" s="3">
        <f t="shared" si="3"/>
        <v>3085273.37</v>
      </c>
      <c r="N19" s="3">
        <f t="shared" si="3"/>
        <v>1911000</v>
      </c>
      <c r="O19" s="3">
        <f t="shared" si="3"/>
        <v>4625451.5199999996</v>
      </c>
      <c r="P19" s="3">
        <f t="shared" si="3"/>
        <v>5343038.2</v>
      </c>
      <c r="Q19" s="24"/>
      <c r="R19" s="24"/>
      <c r="S19" s="18"/>
      <c r="T19" s="18"/>
      <c r="U19" s="18"/>
      <c r="V19" s="18"/>
      <c r="W19" s="18"/>
      <c r="X19" s="18"/>
      <c r="Y19" s="18"/>
    </row>
    <row r="20" spans="1:25" ht="32.4" customHeight="1" x14ac:dyDescent="0.3">
      <c r="A20" s="19"/>
      <c r="B20" s="25"/>
      <c r="C20" s="19"/>
      <c r="D20" s="19"/>
      <c r="E20" s="19"/>
      <c r="F20" s="22"/>
      <c r="G20" s="22"/>
      <c r="H20" s="22"/>
      <c r="I20" s="14" t="s">
        <v>54</v>
      </c>
      <c r="J20" s="3">
        <f t="shared" si="1"/>
        <v>65533182.800000004</v>
      </c>
      <c r="K20" s="3">
        <f>K33</f>
        <v>0</v>
      </c>
      <c r="L20" s="3">
        <f t="shared" ref="L20:P20" si="4">L33</f>
        <v>0</v>
      </c>
      <c r="M20" s="3">
        <f t="shared" si="4"/>
        <v>0</v>
      </c>
      <c r="N20" s="3">
        <f t="shared" si="4"/>
        <v>0</v>
      </c>
      <c r="O20" s="3">
        <f t="shared" si="4"/>
        <v>30866129.350000001</v>
      </c>
      <c r="P20" s="3">
        <f t="shared" si="4"/>
        <v>34667053.450000003</v>
      </c>
      <c r="Q20" s="25"/>
      <c r="R20" s="25"/>
      <c r="S20" s="19"/>
      <c r="T20" s="19"/>
      <c r="U20" s="19"/>
      <c r="V20" s="19"/>
      <c r="W20" s="19"/>
      <c r="X20" s="19"/>
      <c r="Y20" s="19"/>
    </row>
    <row r="21" spans="1:25" ht="19.2" customHeight="1" x14ac:dyDescent="0.3">
      <c r="A21" s="39" t="s">
        <v>30</v>
      </c>
      <c r="B21" s="48" t="s">
        <v>31</v>
      </c>
      <c r="C21" s="17">
        <v>2020</v>
      </c>
      <c r="D21" s="17">
        <v>2025</v>
      </c>
      <c r="E21" s="17" t="s">
        <v>28</v>
      </c>
      <c r="F21" s="20" t="s">
        <v>4</v>
      </c>
      <c r="G21" s="20" t="s">
        <v>4</v>
      </c>
      <c r="H21" s="20" t="s">
        <v>4</v>
      </c>
      <c r="I21" s="14" t="s">
        <v>3</v>
      </c>
      <c r="J21" s="3">
        <f t="shared" si="1"/>
        <v>10250525.109999999</v>
      </c>
      <c r="K21" s="3">
        <f>K22+K23+K24</f>
        <v>1546267.74</v>
      </c>
      <c r="L21" s="3">
        <f t="shared" ref="L21:P21" si="5">L22+L23+L24</f>
        <v>1606000</v>
      </c>
      <c r="M21" s="3">
        <f t="shared" si="5"/>
        <v>2280257.37</v>
      </c>
      <c r="N21" s="3">
        <f t="shared" si="5"/>
        <v>1606000</v>
      </c>
      <c r="O21" s="3">
        <f t="shared" si="5"/>
        <v>1606000</v>
      </c>
      <c r="P21" s="3">
        <f t="shared" si="5"/>
        <v>1606000</v>
      </c>
      <c r="Q21" s="23" t="s">
        <v>43</v>
      </c>
      <c r="R21" s="23" t="s">
        <v>46</v>
      </c>
      <c r="S21" s="17" t="s">
        <v>4</v>
      </c>
      <c r="T21" s="17">
        <v>43</v>
      </c>
      <c r="U21" s="17">
        <v>43.5</v>
      </c>
      <c r="V21" s="17">
        <v>44</v>
      </c>
      <c r="W21" s="17">
        <v>44.5</v>
      </c>
      <c r="X21" s="17">
        <v>45</v>
      </c>
      <c r="Y21" s="17">
        <v>45.5</v>
      </c>
    </row>
    <row r="22" spans="1:25" ht="33" customHeight="1" x14ac:dyDescent="0.3">
      <c r="A22" s="39"/>
      <c r="B22" s="49"/>
      <c r="C22" s="18"/>
      <c r="D22" s="18"/>
      <c r="E22" s="18"/>
      <c r="F22" s="21"/>
      <c r="G22" s="21"/>
      <c r="H22" s="21"/>
      <c r="I22" s="14" t="s">
        <v>27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4"/>
      <c r="R22" s="24"/>
      <c r="S22" s="18"/>
      <c r="T22" s="18"/>
      <c r="U22" s="18"/>
      <c r="V22" s="18"/>
      <c r="W22" s="18"/>
      <c r="X22" s="18"/>
      <c r="Y22" s="18"/>
    </row>
    <row r="23" spans="1:25" ht="33" customHeight="1" x14ac:dyDescent="0.3">
      <c r="A23" s="39"/>
      <c r="B23" s="49"/>
      <c r="C23" s="18"/>
      <c r="D23" s="18"/>
      <c r="E23" s="18"/>
      <c r="F23" s="21"/>
      <c r="G23" s="21"/>
      <c r="H23" s="21"/>
      <c r="I23" s="14" t="s">
        <v>12</v>
      </c>
      <c r="J23" s="3">
        <f t="shared" si="1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4"/>
      <c r="R23" s="24"/>
      <c r="S23" s="18"/>
      <c r="T23" s="18"/>
      <c r="U23" s="18"/>
      <c r="V23" s="18"/>
      <c r="W23" s="18"/>
      <c r="X23" s="18"/>
      <c r="Y23" s="18"/>
    </row>
    <row r="24" spans="1:25" ht="43.2" customHeight="1" x14ac:dyDescent="0.3">
      <c r="A24" s="39"/>
      <c r="B24" s="50"/>
      <c r="C24" s="19"/>
      <c r="D24" s="19"/>
      <c r="E24" s="19"/>
      <c r="F24" s="22"/>
      <c r="G24" s="22"/>
      <c r="H24" s="22"/>
      <c r="I24" s="14" t="s">
        <v>13</v>
      </c>
      <c r="J24" s="3">
        <f t="shared" si="1"/>
        <v>10250525.109999999</v>
      </c>
      <c r="K24" s="3">
        <v>1546267.74</v>
      </c>
      <c r="L24" s="3">
        <v>1606000</v>
      </c>
      <c r="M24" s="3">
        <v>2280257.37</v>
      </c>
      <c r="N24" s="3">
        <v>1606000</v>
      </c>
      <c r="O24" s="3">
        <v>1606000</v>
      </c>
      <c r="P24" s="3">
        <v>1606000</v>
      </c>
      <c r="Q24" s="25"/>
      <c r="R24" s="25"/>
      <c r="S24" s="19"/>
      <c r="T24" s="19"/>
      <c r="U24" s="19"/>
      <c r="V24" s="19"/>
      <c r="W24" s="19"/>
      <c r="X24" s="19"/>
      <c r="Y24" s="19"/>
    </row>
    <row r="25" spans="1:25" x14ac:dyDescent="0.3">
      <c r="A25" s="39" t="s">
        <v>32</v>
      </c>
      <c r="B25" s="48" t="s">
        <v>51</v>
      </c>
      <c r="C25" s="17">
        <v>2020</v>
      </c>
      <c r="D25" s="17">
        <v>2025</v>
      </c>
      <c r="E25" s="17" t="s">
        <v>28</v>
      </c>
      <c r="F25" s="20" t="s">
        <v>4</v>
      </c>
      <c r="G25" s="20" t="s">
        <v>4</v>
      </c>
      <c r="H25" s="20" t="s">
        <v>4</v>
      </c>
      <c r="I25" s="14" t="s">
        <v>3</v>
      </c>
      <c r="J25" s="3">
        <f t="shared" ref="J25:J28" si="6">SUM(K25:P25)</f>
        <v>2645886</v>
      </c>
      <c r="K25" s="3">
        <f>K26+K27+K28</f>
        <v>620870</v>
      </c>
      <c r="L25" s="3">
        <f t="shared" ref="L25:P25" si="7">L26+L27+L28</f>
        <v>305000</v>
      </c>
      <c r="M25" s="3">
        <f t="shared" si="7"/>
        <v>805016</v>
      </c>
      <c r="N25" s="3">
        <f t="shared" si="7"/>
        <v>305000</v>
      </c>
      <c r="O25" s="3">
        <f t="shared" si="7"/>
        <v>305000</v>
      </c>
      <c r="P25" s="3">
        <f t="shared" si="7"/>
        <v>305000</v>
      </c>
      <c r="Q25" s="23" t="s">
        <v>44</v>
      </c>
      <c r="R25" s="23" t="s">
        <v>46</v>
      </c>
      <c r="S25" s="17" t="s">
        <v>4</v>
      </c>
      <c r="T25" s="17">
        <v>72</v>
      </c>
      <c r="U25" s="17">
        <v>73</v>
      </c>
      <c r="V25" s="17">
        <v>74</v>
      </c>
      <c r="W25" s="17">
        <v>75</v>
      </c>
      <c r="X25" s="17">
        <v>76</v>
      </c>
      <c r="Y25" s="17">
        <v>77</v>
      </c>
    </row>
    <row r="26" spans="1:25" ht="33" customHeight="1" x14ac:dyDescent="0.3">
      <c r="A26" s="39"/>
      <c r="B26" s="49"/>
      <c r="C26" s="18"/>
      <c r="D26" s="18"/>
      <c r="E26" s="18"/>
      <c r="F26" s="21"/>
      <c r="G26" s="21"/>
      <c r="H26" s="21"/>
      <c r="I26" s="14" t="s">
        <v>27</v>
      </c>
      <c r="J26" s="3">
        <f t="shared" si="6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4"/>
      <c r="R26" s="24"/>
      <c r="S26" s="18"/>
      <c r="T26" s="18"/>
      <c r="U26" s="18"/>
      <c r="V26" s="18"/>
      <c r="W26" s="18"/>
      <c r="X26" s="18"/>
      <c r="Y26" s="18"/>
    </row>
    <row r="27" spans="1:25" ht="33" customHeight="1" x14ac:dyDescent="0.3">
      <c r="A27" s="39"/>
      <c r="B27" s="49"/>
      <c r="C27" s="18"/>
      <c r="D27" s="18"/>
      <c r="E27" s="18"/>
      <c r="F27" s="21"/>
      <c r="G27" s="21"/>
      <c r="H27" s="21"/>
      <c r="I27" s="14" t="s">
        <v>12</v>
      </c>
      <c r="J27" s="3">
        <f t="shared" si="6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4"/>
      <c r="R27" s="24"/>
      <c r="S27" s="18"/>
      <c r="T27" s="18"/>
      <c r="U27" s="18"/>
      <c r="V27" s="18"/>
      <c r="W27" s="18"/>
      <c r="X27" s="18"/>
      <c r="Y27" s="18"/>
    </row>
    <row r="28" spans="1:25" ht="40.799999999999997" customHeight="1" x14ac:dyDescent="0.3">
      <c r="A28" s="39"/>
      <c r="B28" s="50"/>
      <c r="C28" s="19"/>
      <c r="D28" s="19"/>
      <c r="E28" s="19"/>
      <c r="F28" s="22"/>
      <c r="G28" s="22"/>
      <c r="H28" s="22"/>
      <c r="I28" s="14" t="s">
        <v>13</v>
      </c>
      <c r="J28" s="3">
        <f t="shared" si="6"/>
        <v>2645886</v>
      </c>
      <c r="K28" s="3">
        <v>620870</v>
      </c>
      <c r="L28" s="3">
        <v>305000</v>
      </c>
      <c r="M28" s="3">
        <v>805016</v>
      </c>
      <c r="N28" s="3">
        <v>305000</v>
      </c>
      <c r="O28" s="3">
        <v>305000</v>
      </c>
      <c r="P28" s="3">
        <v>305000</v>
      </c>
      <c r="Q28" s="25"/>
      <c r="R28" s="25"/>
      <c r="S28" s="19"/>
      <c r="T28" s="19"/>
      <c r="U28" s="19"/>
      <c r="V28" s="19"/>
      <c r="W28" s="19"/>
      <c r="X28" s="19"/>
      <c r="Y28" s="19"/>
    </row>
    <row r="29" spans="1:25" ht="19.2" customHeight="1" x14ac:dyDescent="0.3">
      <c r="A29" s="39" t="s">
        <v>52</v>
      </c>
      <c r="B29" s="48" t="s">
        <v>53</v>
      </c>
      <c r="C29" s="17">
        <v>2020</v>
      </c>
      <c r="D29" s="17">
        <v>2025</v>
      </c>
      <c r="E29" s="17" t="s">
        <v>28</v>
      </c>
      <c r="F29" s="20" t="s">
        <v>4</v>
      </c>
      <c r="G29" s="20" t="s">
        <v>4</v>
      </c>
      <c r="H29" s="20" t="s">
        <v>4</v>
      </c>
      <c r="I29" s="14" t="s">
        <v>3</v>
      </c>
      <c r="J29" s="3">
        <f t="shared" si="1"/>
        <v>65533182.800000004</v>
      </c>
      <c r="K29" s="3">
        <f>K30+K31+K33</f>
        <v>0</v>
      </c>
      <c r="L29" s="3">
        <f t="shared" ref="L29:P29" si="8">L30+L31+L33</f>
        <v>0</v>
      </c>
      <c r="M29" s="3">
        <f t="shared" si="8"/>
        <v>0</v>
      </c>
      <c r="N29" s="3">
        <f t="shared" si="8"/>
        <v>0</v>
      </c>
      <c r="O29" s="3">
        <f t="shared" si="8"/>
        <v>30866129.350000001</v>
      </c>
      <c r="P29" s="3">
        <f t="shared" si="8"/>
        <v>34667053.450000003</v>
      </c>
      <c r="Q29" s="23" t="s">
        <v>56</v>
      </c>
      <c r="R29" s="23" t="s">
        <v>55</v>
      </c>
      <c r="S29" s="17">
        <v>1</v>
      </c>
      <c r="T29" s="17" t="s">
        <v>4</v>
      </c>
      <c r="U29" s="17" t="s">
        <v>4</v>
      </c>
      <c r="V29" s="17" t="s">
        <v>4</v>
      </c>
      <c r="W29" s="17" t="s">
        <v>4</v>
      </c>
      <c r="X29" s="17" t="s">
        <v>4</v>
      </c>
      <c r="Y29" s="17">
        <v>1</v>
      </c>
    </row>
    <row r="30" spans="1:25" ht="33" customHeight="1" x14ac:dyDescent="0.3">
      <c r="A30" s="39"/>
      <c r="B30" s="49"/>
      <c r="C30" s="18"/>
      <c r="D30" s="18"/>
      <c r="E30" s="18"/>
      <c r="F30" s="21"/>
      <c r="G30" s="21"/>
      <c r="H30" s="21"/>
      <c r="I30" s="14" t="s">
        <v>27</v>
      </c>
      <c r="J30" s="3">
        <f t="shared" si="1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4"/>
      <c r="R30" s="24"/>
      <c r="S30" s="18"/>
      <c r="T30" s="18"/>
      <c r="U30" s="18"/>
      <c r="V30" s="18"/>
      <c r="W30" s="18"/>
      <c r="X30" s="18"/>
      <c r="Y30" s="18"/>
    </row>
    <row r="31" spans="1:25" ht="33" customHeight="1" x14ac:dyDescent="0.3">
      <c r="A31" s="39"/>
      <c r="B31" s="49"/>
      <c r="C31" s="18"/>
      <c r="D31" s="18"/>
      <c r="E31" s="18"/>
      <c r="F31" s="21"/>
      <c r="G31" s="21"/>
      <c r="H31" s="21"/>
      <c r="I31" s="14" t="s">
        <v>12</v>
      </c>
      <c r="J31" s="3">
        <f t="shared" si="1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4"/>
      <c r="R31" s="24"/>
      <c r="S31" s="18"/>
      <c r="T31" s="18"/>
      <c r="U31" s="18"/>
      <c r="V31" s="18"/>
      <c r="W31" s="18"/>
      <c r="X31" s="18"/>
      <c r="Y31" s="18"/>
    </row>
    <row r="32" spans="1:25" ht="33" customHeight="1" x14ac:dyDescent="0.3">
      <c r="A32" s="39"/>
      <c r="B32" s="49"/>
      <c r="C32" s="18"/>
      <c r="D32" s="18"/>
      <c r="E32" s="18"/>
      <c r="F32" s="21"/>
      <c r="G32" s="21"/>
      <c r="H32" s="21"/>
      <c r="I32" s="14" t="s">
        <v>13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2714451.52</v>
      </c>
      <c r="P32" s="3">
        <v>3432038.2</v>
      </c>
      <c r="Q32" s="24"/>
      <c r="R32" s="24"/>
      <c r="S32" s="18"/>
      <c r="T32" s="18"/>
      <c r="U32" s="18"/>
      <c r="V32" s="18"/>
      <c r="W32" s="18"/>
      <c r="X32" s="18"/>
      <c r="Y32" s="18"/>
    </row>
    <row r="33" spans="1:25" ht="37.799999999999997" customHeight="1" x14ac:dyDescent="0.3">
      <c r="A33" s="39"/>
      <c r="B33" s="50"/>
      <c r="C33" s="19"/>
      <c r="D33" s="19"/>
      <c r="E33" s="19"/>
      <c r="F33" s="22"/>
      <c r="G33" s="22"/>
      <c r="H33" s="22"/>
      <c r="I33" s="14" t="s">
        <v>54</v>
      </c>
      <c r="J33" s="3">
        <f t="shared" si="1"/>
        <v>65533182.800000004</v>
      </c>
      <c r="K33" s="3">
        <v>0</v>
      </c>
      <c r="L33" s="3">
        <v>0</v>
      </c>
      <c r="M33" s="3">
        <v>0</v>
      </c>
      <c r="N33" s="3">
        <v>0</v>
      </c>
      <c r="O33" s="3">
        <v>30866129.350000001</v>
      </c>
      <c r="P33" s="3">
        <v>34667053.450000003</v>
      </c>
      <c r="Q33" s="25"/>
      <c r="R33" s="25"/>
      <c r="S33" s="19"/>
      <c r="T33" s="19"/>
      <c r="U33" s="19"/>
      <c r="V33" s="19"/>
      <c r="W33" s="19"/>
      <c r="X33" s="19"/>
      <c r="Y33" s="19"/>
    </row>
    <row r="34" spans="1:25" x14ac:dyDescent="0.3">
      <c r="A34" s="26" t="s">
        <v>41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8"/>
    </row>
    <row r="35" spans="1:25" ht="17.399999999999999" customHeight="1" x14ac:dyDescent="0.3">
      <c r="A35" s="39" t="s">
        <v>33</v>
      </c>
      <c r="B35" s="48" t="s">
        <v>48</v>
      </c>
      <c r="C35" s="17">
        <v>2020</v>
      </c>
      <c r="D35" s="17">
        <v>2025</v>
      </c>
      <c r="E35" s="17" t="s">
        <v>4</v>
      </c>
      <c r="F35" s="20" t="s">
        <v>4</v>
      </c>
      <c r="G35" s="20" t="s">
        <v>4</v>
      </c>
      <c r="H35" s="20" t="s">
        <v>4</v>
      </c>
      <c r="I35" s="14" t="s">
        <v>3</v>
      </c>
      <c r="J35" s="3">
        <f>SUM(K35:P35)</f>
        <v>1908292.26</v>
      </c>
      <c r="K35" s="3">
        <f>K36+K37+K38</f>
        <v>201000</v>
      </c>
      <c r="L35" s="3">
        <f t="shared" ref="L35:P35" si="9">L36+L37+L38</f>
        <v>0</v>
      </c>
      <c r="M35" s="3">
        <f t="shared" si="9"/>
        <v>1707292.26</v>
      </c>
      <c r="N35" s="3">
        <f t="shared" si="9"/>
        <v>0</v>
      </c>
      <c r="O35" s="3">
        <f t="shared" si="9"/>
        <v>0</v>
      </c>
      <c r="P35" s="3">
        <f t="shared" si="9"/>
        <v>0</v>
      </c>
      <c r="Q35" s="23" t="s">
        <v>4</v>
      </c>
      <c r="R35" s="23" t="s">
        <v>4</v>
      </c>
      <c r="S35" s="23" t="s">
        <v>4</v>
      </c>
      <c r="T35" s="23" t="s">
        <v>4</v>
      </c>
      <c r="U35" s="23" t="s">
        <v>4</v>
      </c>
      <c r="V35" s="23" t="s">
        <v>4</v>
      </c>
      <c r="W35" s="23" t="s">
        <v>4</v>
      </c>
      <c r="X35" s="23" t="s">
        <v>4</v>
      </c>
      <c r="Y35" s="23" t="s">
        <v>4</v>
      </c>
    </row>
    <row r="36" spans="1:25" ht="27.6" x14ac:dyDescent="0.3">
      <c r="A36" s="39"/>
      <c r="B36" s="49"/>
      <c r="C36" s="18"/>
      <c r="D36" s="18"/>
      <c r="E36" s="18"/>
      <c r="F36" s="21"/>
      <c r="G36" s="21"/>
      <c r="H36" s="21"/>
      <c r="I36" s="14" t="s">
        <v>27</v>
      </c>
      <c r="J36" s="3">
        <f t="shared" ref="J36:J47" si="10">SUM(K36:P36)</f>
        <v>0</v>
      </c>
      <c r="K36" s="3">
        <f>K40</f>
        <v>0</v>
      </c>
      <c r="L36" s="3">
        <f t="shared" ref="L36:P36" si="11">L40</f>
        <v>0</v>
      </c>
      <c r="M36" s="3">
        <f t="shared" si="11"/>
        <v>0</v>
      </c>
      <c r="N36" s="3">
        <f t="shared" si="11"/>
        <v>0</v>
      </c>
      <c r="O36" s="3">
        <f t="shared" si="11"/>
        <v>0</v>
      </c>
      <c r="P36" s="3">
        <f t="shared" si="11"/>
        <v>0</v>
      </c>
      <c r="Q36" s="24"/>
      <c r="R36" s="24"/>
      <c r="S36" s="24"/>
      <c r="T36" s="24"/>
      <c r="U36" s="24"/>
      <c r="V36" s="24"/>
      <c r="W36" s="24"/>
      <c r="X36" s="24"/>
      <c r="Y36" s="24"/>
    </row>
    <row r="37" spans="1:25" ht="27.6" x14ac:dyDescent="0.3">
      <c r="A37" s="39"/>
      <c r="B37" s="49"/>
      <c r="C37" s="18"/>
      <c r="D37" s="18"/>
      <c r="E37" s="18"/>
      <c r="F37" s="21"/>
      <c r="G37" s="21"/>
      <c r="H37" s="21"/>
      <c r="I37" s="14" t="s">
        <v>12</v>
      </c>
      <c r="J37" s="3">
        <f t="shared" si="10"/>
        <v>0</v>
      </c>
      <c r="K37" s="3">
        <f>K41</f>
        <v>0</v>
      </c>
      <c r="L37" s="3">
        <f t="shared" ref="L37:P37" si="12">L41</f>
        <v>0</v>
      </c>
      <c r="M37" s="3">
        <f t="shared" si="12"/>
        <v>0</v>
      </c>
      <c r="N37" s="3">
        <f t="shared" si="12"/>
        <v>0</v>
      </c>
      <c r="O37" s="3">
        <f t="shared" si="12"/>
        <v>0</v>
      </c>
      <c r="P37" s="3">
        <f t="shared" si="12"/>
        <v>0</v>
      </c>
      <c r="Q37" s="24"/>
      <c r="R37" s="24"/>
      <c r="S37" s="24"/>
      <c r="T37" s="24"/>
      <c r="U37" s="24"/>
      <c r="V37" s="24"/>
      <c r="W37" s="24"/>
      <c r="X37" s="24"/>
      <c r="Y37" s="24"/>
    </row>
    <row r="38" spans="1:25" ht="34.799999999999997" customHeight="1" x14ac:dyDescent="0.3">
      <c r="A38" s="39"/>
      <c r="B38" s="50"/>
      <c r="C38" s="19"/>
      <c r="D38" s="19"/>
      <c r="E38" s="19"/>
      <c r="F38" s="22"/>
      <c r="G38" s="22"/>
      <c r="H38" s="22"/>
      <c r="I38" s="14" t="s">
        <v>13</v>
      </c>
      <c r="J38" s="3">
        <f t="shared" si="10"/>
        <v>1908292.26</v>
      </c>
      <c r="K38" s="3">
        <f>K42</f>
        <v>201000</v>
      </c>
      <c r="L38" s="3">
        <f t="shared" ref="L38:P38" si="13">L42</f>
        <v>0</v>
      </c>
      <c r="M38" s="3">
        <f t="shared" si="13"/>
        <v>1707292.26</v>
      </c>
      <c r="N38" s="3">
        <f t="shared" si="13"/>
        <v>0</v>
      </c>
      <c r="O38" s="3">
        <f t="shared" si="13"/>
        <v>0</v>
      </c>
      <c r="P38" s="3">
        <f t="shared" si="13"/>
        <v>0</v>
      </c>
      <c r="Q38" s="25"/>
      <c r="R38" s="25"/>
      <c r="S38" s="25"/>
      <c r="T38" s="25"/>
      <c r="U38" s="25"/>
      <c r="V38" s="25"/>
      <c r="W38" s="25"/>
      <c r="X38" s="25"/>
      <c r="Y38" s="25"/>
    </row>
    <row r="39" spans="1:25" ht="21.6" customHeight="1" x14ac:dyDescent="0.3">
      <c r="A39" s="39" t="s">
        <v>42</v>
      </c>
      <c r="B39" s="48" t="s">
        <v>50</v>
      </c>
      <c r="C39" s="17">
        <v>2020</v>
      </c>
      <c r="D39" s="17">
        <v>2025</v>
      </c>
      <c r="E39" s="17" t="s">
        <v>28</v>
      </c>
      <c r="F39" s="20" t="s">
        <v>4</v>
      </c>
      <c r="G39" s="20" t="s">
        <v>4</v>
      </c>
      <c r="H39" s="20" t="s">
        <v>4</v>
      </c>
      <c r="I39" s="14" t="s">
        <v>3</v>
      </c>
      <c r="J39" s="3">
        <f t="shared" si="10"/>
        <v>1908292.26</v>
      </c>
      <c r="K39" s="3">
        <f>K40+K41+K42</f>
        <v>201000</v>
      </c>
      <c r="L39" s="3">
        <f t="shared" ref="L39:P39" si="14">L40+L41+L42</f>
        <v>0</v>
      </c>
      <c r="M39" s="3">
        <f t="shared" si="14"/>
        <v>1707292.26</v>
      </c>
      <c r="N39" s="3">
        <f t="shared" si="14"/>
        <v>0</v>
      </c>
      <c r="O39" s="3">
        <f t="shared" si="14"/>
        <v>0</v>
      </c>
      <c r="P39" s="3">
        <f t="shared" si="14"/>
        <v>0</v>
      </c>
      <c r="Q39" s="23" t="s">
        <v>4</v>
      </c>
      <c r="R39" s="23" t="s">
        <v>4</v>
      </c>
      <c r="S39" s="23" t="s">
        <v>4</v>
      </c>
      <c r="T39" s="23" t="s">
        <v>4</v>
      </c>
      <c r="U39" s="23" t="s">
        <v>4</v>
      </c>
      <c r="V39" s="23" t="s">
        <v>4</v>
      </c>
      <c r="W39" s="23" t="s">
        <v>4</v>
      </c>
      <c r="X39" s="23" t="s">
        <v>4</v>
      </c>
      <c r="Y39" s="23" t="s">
        <v>4</v>
      </c>
    </row>
    <row r="40" spans="1:25" ht="27.6" x14ac:dyDescent="0.3">
      <c r="A40" s="39"/>
      <c r="B40" s="49"/>
      <c r="C40" s="18"/>
      <c r="D40" s="18"/>
      <c r="E40" s="18"/>
      <c r="F40" s="21"/>
      <c r="G40" s="21"/>
      <c r="H40" s="21"/>
      <c r="I40" s="14" t="s">
        <v>27</v>
      </c>
      <c r="J40" s="3">
        <f t="shared" si="10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4"/>
      <c r="R40" s="24"/>
      <c r="S40" s="24"/>
      <c r="T40" s="24"/>
      <c r="U40" s="24"/>
      <c r="V40" s="24"/>
      <c r="W40" s="24"/>
      <c r="X40" s="24"/>
      <c r="Y40" s="24"/>
    </row>
    <row r="41" spans="1:25" ht="27.6" x14ac:dyDescent="0.3">
      <c r="A41" s="39"/>
      <c r="B41" s="49"/>
      <c r="C41" s="18"/>
      <c r="D41" s="18"/>
      <c r="E41" s="18"/>
      <c r="F41" s="21"/>
      <c r="G41" s="21"/>
      <c r="H41" s="21"/>
      <c r="I41" s="14" t="s">
        <v>12</v>
      </c>
      <c r="J41" s="3">
        <f t="shared" si="10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24"/>
      <c r="R41" s="24"/>
      <c r="S41" s="24"/>
      <c r="T41" s="24"/>
      <c r="U41" s="24"/>
      <c r="V41" s="24"/>
      <c r="W41" s="24"/>
      <c r="X41" s="24"/>
      <c r="Y41" s="24"/>
    </row>
    <row r="42" spans="1:25" ht="27.6" x14ac:dyDescent="0.3">
      <c r="A42" s="39"/>
      <c r="B42" s="50"/>
      <c r="C42" s="19"/>
      <c r="D42" s="19"/>
      <c r="E42" s="19"/>
      <c r="F42" s="22"/>
      <c r="G42" s="22"/>
      <c r="H42" s="22"/>
      <c r="I42" s="14" t="s">
        <v>13</v>
      </c>
      <c r="J42" s="3">
        <f t="shared" si="10"/>
        <v>1908292.26</v>
      </c>
      <c r="K42" s="3">
        <v>201000</v>
      </c>
      <c r="L42" s="3">
        <v>0</v>
      </c>
      <c r="M42" s="3">
        <v>1707292.26</v>
      </c>
      <c r="N42" s="3">
        <v>0</v>
      </c>
      <c r="O42" s="3">
        <v>0</v>
      </c>
      <c r="P42" s="3">
        <v>0</v>
      </c>
      <c r="Q42" s="25"/>
      <c r="R42" s="25"/>
      <c r="S42" s="25"/>
      <c r="T42" s="25"/>
      <c r="U42" s="25"/>
      <c r="V42" s="25"/>
      <c r="W42" s="25"/>
      <c r="X42" s="25"/>
      <c r="Y42" s="25"/>
    </row>
    <row r="43" spans="1:25" ht="21.6" customHeight="1" x14ac:dyDescent="0.3">
      <c r="A43" s="30" t="s">
        <v>7</v>
      </c>
      <c r="B43" s="31"/>
      <c r="C43" s="17">
        <v>2020</v>
      </c>
      <c r="D43" s="17">
        <v>2025</v>
      </c>
      <c r="E43" s="17" t="s">
        <v>4</v>
      </c>
      <c r="F43" s="17" t="s">
        <v>4</v>
      </c>
      <c r="G43" s="17" t="s">
        <v>4</v>
      </c>
      <c r="H43" s="20" t="s">
        <v>4</v>
      </c>
      <c r="I43" s="12" t="s">
        <v>3</v>
      </c>
      <c r="J43" s="3">
        <f t="shared" si="10"/>
        <v>86484375.890000015</v>
      </c>
      <c r="K43" s="3">
        <f>K44+K45+K46+K47</f>
        <v>2368137.7400000002</v>
      </c>
      <c r="L43" s="3">
        <f t="shared" ref="L43:P43" si="15">L44+L45+L46+L47</f>
        <v>1911000</v>
      </c>
      <c r="M43" s="3">
        <f t="shared" si="15"/>
        <v>4792565.63</v>
      </c>
      <c r="N43" s="3">
        <f t="shared" si="15"/>
        <v>1911000</v>
      </c>
      <c r="O43" s="3">
        <f t="shared" si="15"/>
        <v>35491580.870000005</v>
      </c>
      <c r="P43" s="3">
        <f t="shared" si="15"/>
        <v>40010091.650000006</v>
      </c>
      <c r="Q43" s="17" t="s">
        <v>4</v>
      </c>
      <c r="R43" s="17" t="s">
        <v>4</v>
      </c>
      <c r="S43" s="17" t="s">
        <v>4</v>
      </c>
      <c r="T43" s="17" t="s">
        <v>4</v>
      </c>
      <c r="U43" s="17" t="s">
        <v>4</v>
      </c>
      <c r="V43" s="17" t="s">
        <v>4</v>
      </c>
      <c r="W43" s="17" t="s">
        <v>4</v>
      </c>
      <c r="X43" s="17" t="s">
        <v>4</v>
      </c>
      <c r="Y43" s="17" t="s">
        <v>4</v>
      </c>
    </row>
    <row r="44" spans="1:25" ht="28.2" x14ac:dyDescent="0.3">
      <c r="A44" s="32"/>
      <c r="B44" s="33"/>
      <c r="C44" s="18"/>
      <c r="D44" s="18"/>
      <c r="E44" s="18"/>
      <c r="F44" s="18"/>
      <c r="G44" s="18"/>
      <c r="H44" s="21"/>
      <c r="I44" s="13" t="s">
        <v>27</v>
      </c>
      <c r="J44" s="3">
        <f t="shared" si="10"/>
        <v>0</v>
      </c>
      <c r="K44" s="3">
        <f>K17+K36</f>
        <v>0</v>
      </c>
      <c r="L44" s="3">
        <f t="shared" ref="L44:O44" si="16">L17+L36</f>
        <v>0</v>
      </c>
      <c r="M44" s="3">
        <f t="shared" si="16"/>
        <v>0</v>
      </c>
      <c r="N44" s="3">
        <f t="shared" si="16"/>
        <v>0</v>
      </c>
      <c r="O44" s="3">
        <f t="shared" si="16"/>
        <v>0</v>
      </c>
      <c r="P44" s="3">
        <f t="shared" ref="P44" si="17">P17+P36</f>
        <v>0</v>
      </c>
      <c r="Q44" s="18"/>
      <c r="R44" s="18"/>
      <c r="S44" s="18"/>
      <c r="T44" s="18"/>
      <c r="U44" s="18"/>
      <c r="V44" s="18"/>
      <c r="W44" s="18"/>
      <c r="X44" s="18"/>
      <c r="Y44" s="18"/>
    </row>
    <row r="45" spans="1:25" ht="28.2" x14ac:dyDescent="0.3">
      <c r="A45" s="32"/>
      <c r="B45" s="33"/>
      <c r="C45" s="18"/>
      <c r="D45" s="18"/>
      <c r="E45" s="18"/>
      <c r="F45" s="18"/>
      <c r="G45" s="18"/>
      <c r="H45" s="21"/>
      <c r="I45" s="13" t="s">
        <v>12</v>
      </c>
      <c r="J45" s="3">
        <f t="shared" si="10"/>
        <v>0</v>
      </c>
      <c r="K45" s="3">
        <f t="shared" ref="K45:P46" si="18">K18+K37</f>
        <v>0</v>
      </c>
      <c r="L45" s="3">
        <f t="shared" si="18"/>
        <v>0</v>
      </c>
      <c r="M45" s="3">
        <f t="shared" si="18"/>
        <v>0</v>
      </c>
      <c r="N45" s="3">
        <f t="shared" si="18"/>
        <v>0</v>
      </c>
      <c r="O45" s="3">
        <f t="shared" si="18"/>
        <v>0</v>
      </c>
      <c r="P45" s="3">
        <f t="shared" si="18"/>
        <v>0</v>
      </c>
      <c r="Q45" s="18"/>
      <c r="R45" s="18"/>
      <c r="S45" s="18"/>
      <c r="T45" s="18"/>
      <c r="U45" s="18"/>
      <c r="V45" s="18"/>
      <c r="W45" s="18"/>
      <c r="X45" s="18"/>
      <c r="Y45" s="18"/>
    </row>
    <row r="46" spans="1:25" ht="28.2" x14ac:dyDescent="0.3">
      <c r="A46" s="32"/>
      <c r="B46" s="33"/>
      <c r="C46" s="18"/>
      <c r="D46" s="18"/>
      <c r="E46" s="18"/>
      <c r="F46" s="18"/>
      <c r="G46" s="18"/>
      <c r="H46" s="21"/>
      <c r="I46" s="13" t="s">
        <v>13</v>
      </c>
      <c r="J46" s="3">
        <f t="shared" si="10"/>
        <v>20951193.09</v>
      </c>
      <c r="K46" s="3">
        <f t="shared" si="18"/>
        <v>2368137.7400000002</v>
      </c>
      <c r="L46" s="3">
        <f t="shared" si="18"/>
        <v>1911000</v>
      </c>
      <c r="M46" s="3">
        <f t="shared" si="18"/>
        <v>4792565.63</v>
      </c>
      <c r="N46" s="3">
        <f t="shared" si="18"/>
        <v>1911000</v>
      </c>
      <c r="O46" s="3">
        <f t="shared" si="18"/>
        <v>4625451.5199999996</v>
      </c>
      <c r="P46" s="3">
        <f t="shared" si="18"/>
        <v>5343038.2</v>
      </c>
      <c r="Q46" s="18"/>
      <c r="R46" s="18"/>
      <c r="S46" s="18"/>
      <c r="T46" s="18"/>
      <c r="U46" s="18"/>
      <c r="V46" s="18"/>
      <c r="W46" s="18"/>
      <c r="X46" s="18"/>
      <c r="Y46" s="18"/>
    </row>
    <row r="47" spans="1:25" ht="28.95" customHeight="1" x14ac:dyDescent="0.3">
      <c r="A47" s="34"/>
      <c r="B47" s="35"/>
      <c r="C47" s="19"/>
      <c r="D47" s="19"/>
      <c r="E47" s="19"/>
      <c r="F47" s="19"/>
      <c r="G47" s="19"/>
      <c r="H47" s="22"/>
      <c r="I47" s="15" t="s">
        <v>54</v>
      </c>
      <c r="J47" s="3">
        <f t="shared" si="10"/>
        <v>65533182.800000004</v>
      </c>
      <c r="K47" s="3">
        <f>K20</f>
        <v>0</v>
      </c>
      <c r="L47" s="3">
        <f t="shared" ref="L47:P47" si="19">L20</f>
        <v>0</v>
      </c>
      <c r="M47" s="3">
        <f t="shared" si="19"/>
        <v>0</v>
      </c>
      <c r="N47" s="3">
        <f t="shared" si="19"/>
        <v>0</v>
      </c>
      <c r="O47" s="3">
        <f t="shared" si="19"/>
        <v>30866129.350000001</v>
      </c>
      <c r="P47" s="3">
        <f t="shared" si="19"/>
        <v>34667053.450000003</v>
      </c>
      <c r="Q47" s="19"/>
      <c r="R47" s="19"/>
      <c r="S47" s="19"/>
      <c r="T47" s="19"/>
      <c r="U47" s="19"/>
      <c r="V47" s="19"/>
      <c r="W47" s="19"/>
      <c r="X47" s="19"/>
      <c r="Y47" s="19"/>
    </row>
    <row r="55" spans="14:14" x14ac:dyDescent="0.3">
      <c r="N55" s="16"/>
    </row>
    <row r="56" spans="14:14" x14ac:dyDescent="0.3">
      <c r="N56" s="16"/>
    </row>
  </sheetData>
  <mergeCells count="139">
    <mergeCell ref="C39:C42"/>
    <mergeCell ref="B39:B42"/>
    <mergeCell ref="A39:A42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H39:H42"/>
    <mergeCell ref="G39:G42"/>
    <mergeCell ref="F39:F42"/>
    <mergeCell ref="E39:E42"/>
    <mergeCell ref="D39:D42"/>
    <mergeCell ref="B35:B38"/>
    <mergeCell ref="A35:A38"/>
    <mergeCell ref="Y35:Y38"/>
    <mergeCell ref="X35:X38"/>
    <mergeCell ref="W35:W38"/>
    <mergeCell ref="V35:V38"/>
    <mergeCell ref="U35:U38"/>
    <mergeCell ref="T35:T38"/>
    <mergeCell ref="S35:S38"/>
    <mergeCell ref="R35:R38"/>
    <mergeCell ref="Q35:Q38"/>
    <mergeCell ref="Y29:Y33"/>
    <mergeCell ref="X29:X33"/>
    <mergeCell ref="W29:W33"/>
    <mergeCell ref="V29:V33"/>
    <mergeCell ref="U29:U33"/>
    <mergeCell ref="E29:E33"/>
    <mergeCell ref="D29:D33"/>
    <mergeCell ref="C29:C33"/>
    <mergeCell ref="B29:B33"/>
    <mergeCell ref="W21:W24"/>
    <mergeCell ref="V21:V24"/>
    <mergeCell ref="U21:U24"/>
    <mergeCell ref="E21:E24"/>
    <mergeCell ref="D21:D24"/>
    <mergeCell ref="C21:C24"/>
    <mergeCell ref="B21:B24"/>
    <mergeCell ref="A29:A33"/>
    <mergeCell ref="T21:T24"/>
    <mergeCell ref="S21:S24"/>
    <mergeCell ref="R21:R24"/>
    <mergeCell ref="Q21:Q24"/>
    <mergeCell ref="H29:H33"/>
    <mergeCell ref="T29:T33"/>
    <mergeCell ref="S29:S33"/>
    <mergeCell ref="R29:R33"/>
    <mergeCell ref="Q29:Q33"/>
    <mergeCell ref="A21:A24"/>
    <mergeCell ref="A25:A28"/>
    <mergeCell ref="B25:B28"/>
    <mergeCell ref="C25:C28"/>
    <mergeCell ref="D25:D28"/>
    <mergeCell ref="E25:E28"/>
    <mergeCell ref="F25:F28"/>
    <mergeCell ref="H43:H47"/>
    <mergeCell ref="H21:H24"/>
    <mergeCell ref="G21:G24"/>
    <mergeCell ref="F21:F24"/>
    <mergeCell ref="G29:G33"/>
    <mergeCell ref="F29:F33"/>
    <mergeCell ref="A14:Y14"/>
    <mergeCell ref="A15:Y15"/>
    <mergeCell ref="H35:H38"/>
    <mergeCell ref="G35:G38"/>
    <mergeCell ref="F35:F38"/>
    <mergeCell ref="E35:E38"/>
    <mergeCell ref="D35:D38"/>
    <mergeCell ref="C35:C38"/>
    <mergeCell ref="Y43:Y47"/>
    <mergeCell ref="U43:U47"/>
    <mergeCell ref="V43:V47"/>
    <mergeCell ref="W43:W47"/>
    <mergeCell ref="X43:X47"/>
    <mergeCell ref="X16:X20"/>
    <mergeCell ref="Y16:Y20"/>
    <mergeCell ref="S16:S20"/>
    <mergeCell ref="Y21:Y24"/>
    <mergeCell ref="X21:X24"/>
    <mergeCell ref="G16:G20"/>
    <mergeCell ref="F9:P10"/>
    <mergeCell ref="A7:Y7"/>
    <mergeCell ref="Q9:Y9"/>
    <mergeCell ref="T11:Y11"/>
    <mergeCell ref="A6:Y6"/>
    <mergeCell ref="J11:J12"/>
    <mergeCell ref="I11:I12"/>
    <mergeCell ref="S11:S12"/>
    <mergeCell ref="A9:A12"/>
    <mergeCell ref="R10:R12"/>
    <mergeCell ref="Q10:Q12"/>
    <mergeCell ref="K11:P11"/>
    <mergeCell ref="C9:D11"/>
    <mergeCell ref="B9:B12"/>
    <mergeCell ref="E9:E12"/>
    <mergeCell ref="S10:Y10"/>
    <mergeCell ref="F11:H11"/>
    <mergeCell ref="H16:H20"/>
    <mergeCell ref="A34:Y34"/>
    <mergeCell ref="T16:T20"/>
    <mergeCell ref="U16:U20"/>
    <mergeCell ref="T2:Y5"/>
    <mergeCell ref="A43:B47"/>
    <mergeCell ref="Q43:Q47"/>
    <mergeCell ref="R43:R47"/>
    <mergeCell ref="S43:S47"/>
    <mergeCell ref="T43:T47"/>
    <mergeCell ref="C43:C47"/>
    <mergeCell ref="D43:D47"/>
    <mergeCell ref="E43:E47"/>
    <mergeCell ref="F43:F47"/>
    <mergeCell ref="G43:G47"/>
    <mergeCell ref="A16:A20"/>
    <mergeCell ref="B16:B20"/>
    <mergeCell ref="C16:C20"/>
    <mergeCell ref="V16:V20"/>
    <mergeCell ref="W16:W20"/>
    <mergeCell ref="D16:D20"/>
    <mergeCell ref="Q16:Q20"/>
    <mergeCell ref="R16:R20"/>
    <mergeCell ref="E16:E20"/>
    <mergeCell ref="F16:F20"/>
    <mergeCell ref="X25:X28"/>
    <mergeCell ref="Y25:Y28"/>
    <mergeCell ref="G25:G28"/>
    <mergeCell ref="H25:H28"/>
    <mergeCell ref="Q25:Q28"/>
    <mergeCell ref="R25:R28"/>
    <mergeCell ref="S25:S28"/>
    <mergeCell ref="T25:T28"/>
    <mergeCell ref="U25:U28"/>
    <mergeCell ref="V25:V28"/>
    <mergeCell ref="W25:W28"/>
  </mergeCells>
  <pageMargins left="0.59055118110236227" right="0.59055118110236227" top="1.1811023622047245" bottom="0.78740157480314965" header="0.31496062992125984" footer="0.31496062992125984"/>
  <pageSetup paperSize="9" scale="41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2023-12-04T09:34:40Z</dcterms:modified>
</cp:coreProperties>
</file>