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252" yWindow="-240" windowWidth="29040" windowHeight="1584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Лист1!$9:$13</definedName>
    <definedName name="_xlnm.Print_Area" localSheetId="0">Лист1!$A$1:$Y$85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4" i="1" l="1"/>
  <c r="M34" i="1"/>
  <c r="N34" i="1"/>
  <c r="O34" i="1"/>
  <c r="P34" i="1"/>
  <c r="L33" i="1"/>
  <c r="M33" i="1"/>
  <c r="N33" i="1"/>
  <c r="O33" i="1"/>
  <c r="P33" i="1"/>
  <c r="K33" i="1"/>
  <c r="K34" i="1"/>
  <c r="L32" i="1"/>
  <c r="M32" i="1"/>
  <c r="N32" i="1"/>
  <c r="O32" i="1"/>
  <c r="P32" i="1"/>
  <c r="L19" i="1"/>
  <c r="M19" i="1"/>
  <c r="N19" i="1"/>
  <c r="O19" i="1"/>
  <c r="P19" i="1"/>
  <c r="K19" i="1"/>
  <c r="L20" i="1" l="1"/>
  <c r="M20" i="1"/>
  <c r="M85" i="1" s="1"/>
  <c r="N20" i="1"/>
  <c r="O20" i="1"/>
  <c r="O85" i="1" s="1"/>
  <c r="P20" i="1"/>
  <c r="K20" i="1"/>
  <c r="K85" i="1" s="1"/>
  <c r="K17" i="1"/>
  <c r="L25" i="1"/>
  <c r="M25" i="1"/>
  <c r="N25" i="1"/>
  <c r="O25" i="1"/>
  <c r="P25" i="1"/>
  <c r="K25" i="1"/>
  <c r="J26" i="1"/>
  <c r="J27" i="1"/>
  <c r="J28" i="1"/>
  <c r="J29" i="1"/>
  <c r="N85" i="1" l="1"/>
  <c r="P85" i="1"/>
  <c r="L85" i="1"/>
  <c r="J85" i="1" s="1"/>
  <c r="K32" i="1"/>
  <c r="M47" i="1" l="1"/>
  <c r="N47" i="1"/>
  <c r="O47" i="1"/>
  <c r="P47" i="1"/>
  <c r="M51" i="1" l="1"/>
  <c r="N51" i="1"/>
  <c r="O51" i="1"/>
  <c r="P51" i="1"/>
  <c r="J50" i="1"/>
  <c r="J49" i="1"/>
  <c r="J48" i="1"/>
  <c r="L47" i="1"/>
  <c r="K47" i="1"/>
  <c r="J47" i="1" l="1"/>
  <c r="L59" i="1"/>
  <c r="L84" i="1" s="1"/>
  <c r="M59" i="1"/>
  <c r="M84" i="1" s="1"/>
  <c r="N59" i="1"/>
  <c r="N84" i="1" s="1"/>
  <c r="O59" i="1"/>
  <c r="O84" i="1" s="1"/>
  <c r="P59" i="1"/>
  <c r="P84" i="1" s="1"/>
  <c r="L58" i="1"/>
  <c r="M58" i="1"/>
  <c r="N58" i="1"/>
  <c r="O58" i="1"/>
  <c r="P58" i="1"/>
  <c r="K58" i="1"/>
  <c r="K59" i="1"/>
  <c r="K84" i="1" s="1"/>
  <c r="L57" i="1"/>
  <c r="M57" i="1"/>
  <c r="N57" i="1"/>
  <c r="O57" i="1"/>
  <c r="P57" i="1"/>
  <c r="K57" i="1"/>
  <c r="K82" i="1" s="1"/>
  <c r="J71" i="1"/>
  <c r="J70" i="1"/>
  <c r="J69" i="1"/>
  <c r="P68" i="1"/>
  <c r="O68" i="1"/>
  <c r="N68" i="1"/>
  <c r="M68" i="1"/>
  <c r="L68" i="1"/>
  <c r="K68" i="1"/>
  <c r="J84" i="1" l="1"/>
  <c r="J68" i="1"/>
  <c r="M35" i="1"/>
  <c r="L51" i="1" l="1"/>
  <c r="L35" i="1"/>
  <c r="J67" i="1" l="1"/>
  <c r="J66" i="1"/>
  <c r="J65" i="1"/>
  <c r="P64" i="1"/>
  <c r="O64" i="1"/>
  <c r="N64" i="1"/>
  <c r="M64" i="1"/>
  <c r="L64" i="1"/>
  <c r="K64" i="1"/>
  <c r="J64" i="1" l="1"/>
  <c r="K51" i="1"/>
  <c r="J52" i="1"/>
  <c r="J53" i="1"/>
  <c r="J54" i="1"/>
  <c r="J51" i="1" l="1"/>
  <c r="L43" i="1" l="1"/>
  <c r="M43" i="1"/>
  <c r="N43" i="1"/>
  <c r="O43" i="1"/>
  <c r="P43" i="1"/>
  <c r="K43" i="1"/>
  <c r="J45" i="1"/>
  <c r="J46" i="1"/>
  <c r="J44" i="1"/>
  <c r="J43" i="1" l="1"/>
  <c r="O56" i="1"/>
  <c r="K56" i="1"/>
  <c r="L31" i="1"/>
  <c r="L17" i="1"/>
  <c r="M17" i="1"/>
  <c r="N17" i="1"/>
  <c r="O17" i="1"/>
  <c r="P17" i="1"/>
  <c r="L77" i="1"/>
  <c r="M77" i="1"/>
  <c r="N77" i="1"/>
  <c r="O77" i="1"/>
  <c r="P77" i="1"/>
  <c r="K77" i="1"/>
  <c r="L72" i="1"/>
  <c r="M72" i="1"/>
  <c r="N72" i="1"/>
  <c r="O72" i="1"/>
  <c r="P72" i="1"/>
  <c r="K72" i="1"/>
  <c r="L60" i="1"/>
  <c r="M60" i="1"/>
  <c r="N60" i="1"/>
  <c r="O60" i="1"/>
  <c r="P60" i="1"/>
  <c r="K60" i="1"/>
  <c r="L39" i="1"/>
  <c r="M39" i="1"/>
  <c r="N39" i="1"/>
  <c r="O39" i="1"/>
  <c r="P39" i="1"/>
  <c r="K39" i="1"/>
  <c r="N35" i="1"/>
  <c r="O35" i="1"/>
  <c r="P35" i="1"/>
  <c r="K35" i="1"/>
  <c r="P23" i="1"/>
  <c r="P18" i="1" s="1"/>
  <c r="P83" i="1" s="1"/>
  <c r="J78" i="1"/>
  <c r="J79" i="1"/>
  <c r="J80" i="1"/>
  <c r="J61" i="1"/>
  <c r="J62" i="1"/>
  <c r="J63" i="1"/>
  <c r="J73" i="1"/>
  <c r="J74" i="1"/>
  <c r="J75" i="1"/>
  <c r="J36" i="1"/>
  <c r="J37" i="1"/>
  <c r="J38" i="1"/>
  <c r="J40" i="1"/>
  <c r="J41" i="1"/>
  <c r="J42" i="1"/>
  <c r="J22" i="1"/>
  <c r="J24" i="1"/>
  <c r="P82" i="1" l="1"/>
  <c r="P81" i="1" s="1"/>
  <c r="P16" i="1"/>
  <c r="L82" i="1"/>
  <c r="O82" i="1"/>
  <c r="N82" i="1"/>
  <c r="M82" i="1"/>
  <c r="J60" i="1"/>
  <c r="J72" i="1"/>
  <c r="M56" i="1"/>
  <c r="N56" i="1"/>
  <c r="P56" i="1"/>
  <c r="J20" i="1"/>
  <c r="M31" i="1"/>
  <c r="J17" i="1"/>
  <c r="J58" i="1"/>
  <c r="O23" i="1"/>
  <c r="O18" i="1" s="1"/>
  <c r="O83" i="1" s="1"/>
  <c r="O31" i="1"/>
  <c r="J35" i="1"/>
  <c r="J32" i="1"/>
  <c r="L56" i="1"/>
  <c r="P21" i="1"/>
  <c r="J59" i="1"/>
  <c r="J33" i="1"/>
  <c r="K31" i="1"/>
  <c r="J57" i="1"/>
  <c r="J34" i="1"/>
  <c r="P31" i="1"/>
  <c r="N31" i="1"/>
  <c r="J77" i="1"/>
  <c r="J39" i="1"/>
  <c r="J25" i="1"/>
  <c r="E32" i="2"/>
  <c r="G20" i="2"/>
  <c r="H20" i="2"/>
  <c r="I20" i="2"/>
  <c r="J20" i="2"/>
  <c r="F20" i="2"/>
  <c r="O81" i="1" l="1"/>
  <c r="O16" i="1"/>
  <c r="J56" i="1"/>
  <c r="J82" i="1"/>
  <c r="N23" i="1"/>
  <c r="N18" i="1" s="1"/>
  <c r="O21" i="1"/>
  <c r="J31" i="1"/>
  <c r="N83" i="1" l="1"/>
  <c r="N81" i="1" s="1"/>
  <c r="N16" i="1"/>
  <c r="M23" i="1"/>
  <c r="M18" i="1" s="1"/>
  <c r="N21" i="1"/>
  <c r="M83" i="1" l="1"/>
  <c r="M81" i="1" s="1"/>
  <c r="M16" i="1"/>
  <c r="L23" i="1"/>
  <c r="L18" i="1" s="1"/>
  <c r="M21" i="1"/>
  <c r="L83" i="1" l="1"/>
  <c r="L81" i="1" s="1"/>
  <c r="L16" i="1"/>
  <c r="K23" i="1"/>
  <c r="L21" i="1"/>
  <c r="K18" i="1" l="1"/>
  <c r="K16" i="1" s="1"/>
  <c r="J23" i="1"/>
  <c r="K21" i="1"/>
  <c r="J21" i="1" s="1"/>
  <c r="J18" i="1" l="1"/>
  <c r="J16" i="1"/>
  <c r="K83" i="1"/>
  <c r="K81" i="1" s="1"/>
  <c r="J83" i="1" l="1"/>
  <c r="J81" i="1"/>
</calcChain>
</file>

<file path=xl/sharedStrings.xml><?xml version="1.0" encoding="utf-8"?>
<sst xmlns="http://schemas.openxmlformats.org/spreadsheetml/2006/main" count="299" uniqueCount="87">
  <si>
    <t>№ п/п</t>
  </si>
  <si>
    <t>с (год)</t>
  </si>
  <si>
    <t>по (год)</t>
  </si>
  <si>
    <t>единица измерения</t>
  </si>
  <si>
    <t>всего, в т.ч.:</t>
  </si>
  <si>
    <t>х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</si>
  <si>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</si>
  <si>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</si>
  <si>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</si>
  <si>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</si>
  <si>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Объем финансирования мероприятий  ПП (рублей)</t>
  </si>
  <si>
    <t>1.2.</t>
  </si>
  <si>
    <t>стало</t>
  </si>
  <si>
    <t>было</t>
  </si>
  <si>
    <t>1.1.</t>
  </si>
  <si>
    <t>областной бюджет</t>
  </si>
  <si>
    <t>городской бюджет</t>
  </si>
  <si>
    <t>3.</t>
  </si>
  <si>
    <t>4.</t>
  </si>
  <si>
    <t>Ннаименование мероприятия ПП</t>
  </si>
  <si>
    <t>Срок  реализации мероприятия ПП</t>
  </si>
  <si>
    <t>Источники финансирования</t>
  </si>
  <si>
    <t>Всего</t>
  </si>
  <si>
    <t>Наименование</t>
  </si>
  <si>
    <t>Значение</t>
  </si>
  <si>
    <t>Коды классификации расходов</t>
  </si>
  <si>
    <t>Раздел</t>
  </si>
  <si>
    <t>Подраздел</t>
  </si>
  <si>
    <t xml:space="preserve">Главный распорядитель бюджетных средств </t>
  </si>
  <si>
    <t>Администрация КМР</t>
  </si>
  <si>
    <t>Таблица 7.6.4</t>
  </si>
  <si>
    <t>МЕРОПРИЯТИЯ  ПОДПРОГРАММЫ 6 МУНИЦИПАЛЬНОЙ ПРОГРАММЫ</t>
  </si>
  <si>
    <t>2020 год</t>
  </si>
  <si>
    <t>2021 год</t>
  </si>
  <si>
    <t>2022 год</t>
  </si>
  <si>
    <t>2023 год</t>
  </si>
  <si>
    <t>2024 год</t>
  </si>
  <si>
    <t>2025 год</t>
  </si>
  <si>
    <t>федеральный бюджет</t>
  </si>
  <si>
    <t>Код основного мероприятия целевой статьи расходов</t>
  </si>
  <si>
    <t>Задача 1 муниципальной подпрограммы - Оказание поддержки социально-незащищенных семей по газификации жилищного фонда и строительство объектов газовой инфраструктуры</t>
  </si>
  <si>
    <t>Задача 2 муниципальной подпрограммы - Развитие жилищного строительства многоквартирного жилого фонда  и оказание содействия строительству жилья эконом класса в микрорайонах комплексной жилой застройки путем строительства объектов инженерной инфраструктуры</t>
  </si>
  <si>
    <t>Количество новых подключенных абонентов к системе газоснабжения</t>
  </si>
  <si>
    <t>2.1.</t>
  </si>
  <si>
    <t>кв.м.</t>
  </si>
  <si>
    <t>Строительство и ввод в эксплуатацию жилья</t>
  </si>
  <si>
    <t>км</t>
  </si>
  <si>
    <t>Строительство водоводов</t>
  </si>
  <si>
    <t>мероприятие 1 ОМ 1 ПП  - Поддержка социально незащищенных семей по газификации жилого фонда</t>
  </si>
  <si>
    <t>2.2.</t>
  </si>
  <si>
    <t>мероприятие 2 ОМ 2 ПП  - 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</t>
  </si>
  <si>
    <t>3.1.</t>
  </si>
  <si>
    <t>мероприятие 1 ОМ 2 ПП  -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</si>
  <si>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мероприятие 1 ОМ 3 ПП  - Строительство водоводов в г.Калачинске Омской области</t>
  </si>
  <si>
    <t>3.2.</t>
  </si>
  <si>
    <t>мероприятие 2 ОМ 3 ПП  - Реализация прочих мероприятий</t>
  </si>
  <si>
    <t>Основное мероприятие 2 ПП - Развитие жилищного строительства</t>
  </si>
  <si>
    <t>Основное мероприятие 1 ПП - Газификация</t>
  </si>
  <si>
    <t>Основное мероприятие 3 ПП - Модернизация системы водоснабжения Калачинского городского поселения</t>
  </si>
  <si>
    <t>Основное мероприятие 4 ПП - Реализация регионального проекта «Чистая вода», направленного на достижение целей федерального проекта «Чистая вода»</t>
  </si>
  <si>
    <t>Цель муниципальной подпрограммы - Повышение качества предоставления жилищно-коммунальных услуг и улучшение качества проживания населения</t>
  </si>
  <si>
    <t>Задача 3 муниципальной подпрограммы - Повышение уровня обеспеченности и качества предоставляемых жилищно-коммунальных услуг</t>
  </si>
  <si>
    <t>Задача 4 муниципальной подпрограммы - Достижение целевых показателей национального проекта "Экология"</t>
  </si>
  <si>
    <t>ед.</t>
  </si>
  <si>
    <t>Приложение к Подпрограмме "Развитие жилищно-коммунального комплекса, обеспечение энергетической эффективности в Калачинском городском поселении" муниципальной программы Калачинского городского поселения Калачинского района Омской области "Развитие экономического потенциала и реализация вопросов местного значения Калачинского городского поселения на 2020-2025 годы"</t>
  </si>
  <si>
    <t>2.3.</t>
  </si>
  <si>
    <t>мероприятие 3 ОМ 2 ПП - Передоставление молодым семьям - участникам подпрограммы при рождении (усыновлении) одного ребенка дополнительной социальной выплаты в размере не менее чем 5 процентов расчетной (средней) стоимости жилья</t>
  </si>
  <si>
    <t>Количество молодых семей получивших дополнительную социальную выплату при рождении (усыновлении) одного ребенка</t>
  </si>
  <si>
    <t>Количество молодых семей получивших социальную выплату</t>
  </si>
  <si>
    <t>семей</t>
  </si>
  <si>
    <t>2.4.</t>
  </si>
  <si>
    <t>Общая площадь аварийного жилищного фонда, расселенного в пределах объема бюджетных средств, выделенных на данные цели в соответствующем году</t>
  </si>
  <si>
    <t>3.3.</t>
  </si>
  <si>
    <t xml:space="preserve">мероприятие 3 ОМ 3 ПП  - Строительство водопроводных сетей микрорайона Солнечный г.Калачинск </t>
  </si>
  <si>
    <t>Общая протяженность трассы водопровода</t>
  </si>
  <si>
    <t>мероприятие 4 ОМ 2 ПП - Обеспечение расходов на оплату разницы стоимости 1 кв.м., возникающих при реализации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</si>
  <si>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3.4.</t>
  </si>
  <si>
    <t xml:space="preserve">мероприятие 4 ОМ 3 ПП  - Приобретение технологического оборудования водохозяйственного назначения в г. Калачинк  </t>
  </si>
  <si>
    <t>Количество приобретенного оборудования</t>
  </si>
  <si>
    <t>шт.</t>
  </si>
  <si>
    <t>мероприятие 5 ОМ 2 ПП - Приобретение жилых помещений фонда социального использования</t>
  </si>
  <si>
    <t>ед</t>
  </si>
  <si>
    <t xml:space="preserve">Приобретение жилых помещений </t>
  </si>
  <si>
    <t>мероприятие 2 ОМ 1 ПП  - Строительство блочно-модульной котельной ул.Железнодорожной г.Калачинске</t>
  </si>
  <si>
    <t>внебюджетные средства</t>
  </si>
  <si>
    <t>2.5.</t>
  </si>
  <si>
    <t>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</si>
</sst>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2" fillId="0" borderId="0" xfId="0" applyFont="1"/>
    <xf numFmtId="2" fontId="3" fillId="2" borderId="1" xfId="0" applyNumberFormat="1" applyFont="1" applyFill="1" applyBorder="1" applyAlignment="1">
      <alignment horizontal="center" vertical="center"/>
    </xf>
    <xf numFmtId="2" fontId="3" fillId="2" borderId="2" xfId="0" applyNumberFormat="1" applyFont="1" applyFill="1" applyBorder="1" applyAlignment="1">
      <alignment horizontal="center" vertical="center"/>
    </xf>
    <xf numFmtId="2" fontId="3" fillId="2" borderId="3" xfId="0" applyNumberFormat="1" applyFont="1" applyFill="1" applyBorder="1" applyAlignment="1">
      <alignment horizontal="center" vertical="center"/>
    </xf>
    <xf numFmtId="0" fontId="3" fillId="2" borderId="0" xfId="0" applyFont="1" applyFill="1"/>
    <xf numFmtId="0" fontId="4" fillId="2" borderId="0" xfId="0" applyFont="1" applyFill="1"/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/>
    </xf>
    <xf numFmtId="2" fontId="4" fillId="2" borderId="0" xfId="0" applyNumberFormat="1" applyFont="1" applyFill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justify" vertical="center" wrapText="1"/>
    </xf>
    <xf numFmtId="0" fontId="3" fillId="2" borderId="4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right" vertical="center"/>
    </xf>
    <xf numFmtId="0" fontId="3" fillId="2" borderId="1" xfId="0" applyFont="1" applyFill="1" applyBorder="1" applyAlignment="1">
      <alignment horizontal="center" vertical="center" textRotation="90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16" fontId="3" fillId="2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94"/>
  <sheetViews>
    <sheetView tabSelected="1" view="pageBreakPreview" topLeftCell="A70" zoomScale="59" zoomScaleNormal="70" zoomScaleSheetLayoutView="59" workbookViewId="0">
      <selection activeCell="B31" sqref="B31:B34"/>
    </sheetView>
  </sheetViews>
  <sheetFormatPr defaultColWidth="9.109375" defaultRowHeight="14.4" x14ac:dyDescent="0.3"/>
  <cols>
    <col min="1" max="1" width="10.6640625" style="7" bestFit="1" customWidth="1"/>
    <col min="2" max="2" width="36.33203125" style="7" customWidth="1"/>
    <col min="3" max="4" width="9.109375" style="7"/>
    <col min="5" max="5" width="16.5546875" style="7" customWidth="1"/>
    <col min="6" max="6" width="9.109375" style="7"/>
    <col min="7" max="7" width="12.109375" style="7" customWidth="1"/>
    <col min="8" max="8" width="13.5546875" style="7" customWidth="1"/>
    <col min="9" max="9" width="16.88671875" style="7" customWidth="1"/>
    <col min="10" max="10" width="15.88671875" style="7" customWidth="1"/>
    <col min="11" max="11" width="13.77734375" style="7" customWidth="1"/>
    <col min="12" max="12" width="14.109375" style="7" customWidth="1"/>
    <col min="13" max="13" width="13.5546875" style="7" customWidth="1"/>
    <col min="14" max="14" width="13.88671875" style="7" customWidth="1"/>
    <col min="15" max="15" width="13.33203125" style="7" customWidth="1"/>
    <col min="16" max="16" width="13.6640625" style="7" customWidth="1"/>
    <col min="17" max="17" width="32" style="7" customWidth="1"/>
    <col min="18" max="18" width="10.5546875" style="7" customWidth="1"/>
    <col min="19" max="16384" width="9.109375" style="7"/>
  </cols>
  <sheetData>
    <row r="1" spans="1:25" x14ac:dyDescent="0.3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24" t="s">
        <v>86</v>
      </c>
      <c r="T1" s="24"/>
      <c r="U1" s="24"/>
      <c r="V1" s="24"/>
      <c r="W1" s="24"/>
      <c r="X1" s="24"/>
      <c r="Y1" s="24"/>
    </row>
    <row r="2" spans="1:25" ht="15" customHeight="1" x14ac:dyDescent="0.3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25" t="s">
        <v>64</v>
      </c>
      <c r="T2" s="25"/>
      <c r="U2" s="25"/>
      <c r="V2" s="25"/>
      <c r="W2" s="25"/>
      <c r="X2" s="25"/>
      <c r="Y2" s="25"/>
    </row>
    <row r="3" spans="1:25" ht="23.25" customHeight="1" x14ac:dyDescent="0.3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25"/>
      <c r="T3" s="25"/>
      <c r="U3" s="25"/>
      <c r="V3" s="25"/>
      <c r="W3" s="25"/>
      <c r="X3" s="25"/>
      <c r="Y3" s="25"/>
    </row>
    <row r="4" spans="1:25" ht="23.25" customHeight="1" x14ac:dyDescent="0.3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25"/>
      <c r="T4" s="25"/>
      <c r="U4" s="25"/>
      <c r="V4" s="25"/>
      <c r="W4" s="25"/>
      <c r="X4" s="25"/>
      <c r="Y4" s="25"/>
    </row>
    <row r="5" spans="1:25" ht="48.75" customHeight="1" x14ac:dyDescent="0.3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25"/>
      <c r="T5" s="25"/>
      <c r="U5" s="25"/>
      <c r="V5" s="25"/>
      <c r="W5" s="25"/>
      <c r="X5" s="25"/>
      <c r="Y5" s="25"/>
    </row>
    <row r="6" spans="1:25" x14ac:dyDescent="0.3">
      <c r="A6" s="32" t="s">
        <v>30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</row>
    <row r="7" spans="1:25" x14ac:dyDescent="0.3">
      <c r="A7" s="37" t="s">
        <v>31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</row>
    <row r="8" spans="1:25" x14ac:dyDescent="0.3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</row>
    <row r="9" spans="1:25" ht="29.4" customHeight="1" x14ac:dyDescent="0.3">
      <c r="A9" s="16" t="s">
        <v>0</v>
      </c>
      <c r="B9" s="16" t="s">
        <v>19</v>
      </c>
      <c r="C9" s="17" t="s">
        <v>20</v>
      </c>
      <c r="D9" s="17"/>
      <c r="E9" s="17" t="s">
        <v>28</v>
      </c>
      <c r="F9" s="16" t="s">
        <v>10</v>
      </c>
      <c r="G9" s="16"/>
      <c r="H9" s="16"/>
      <c r="I9" s="16"/>
      <c r="J9" s="16"/>
      <c r="K9" s="16"/>
      <c r="L9" s="16"/>
      <c r="M9" s="16"/>
      <c r="N9" s="16"/>
      <c r="O9" s="16"/>
      <c r="P9" s="16"/>
      <c r="Q9" s="16" t="s">
        <v>9</v>
      </c>
      <c r="R9" s="16"/>
      <c r="S9" s="16"/>
      <c r="T9" s="16"/>
      <c r="U9" s="16"/>
      <c r="V9" s="16"/>
      <c r="W9" s="16"/>
      <c r="X9" s="16"/>
      <c r="Y9" s="16"/>
    </row>
    <row r="10" spans="1:25" ht="42" customHeight="1" x14ac:dyDescent="0.3">
      <c r="A10" s="16"/>
      <c r="B10" s="16"/>
      <c r="C10" s="17"/>
      <c r="D10" s="17"/>
      <c r="E10" s="17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 t="s">
        <v>23</v>
      </c>
      <c r="R10" s="33" t="s">
        <v>3</v>
      </c>
      <c r="S10" s="16" t="s">
        <v>24</v>
      </c>
      <c r="T10" s="16"/>
      <c r="U10" s="16"/>
      <c r="V10" s="16"/>
      <c r="W10" s="16"/>
      <c r="X10" s="16"/>
      <c r="Y10" s="16"/>
    </row>
    <row r="11" spans="1:25" ht="61.2" customHeight="1" x14ac:dyDescent="0.3">
      <c r="A11" s="16"/>
      <c r="B11" s="16"/>
      <c r="C11" s="17"/>
      <c r="D11" s="17"/>
      <c r="E11" s="17"/>
      <c r="F11" s="34" t="s">
        <v>25</v>
      </c>
      <c r="G11" s="35"/>
      <c r="H11" s="36"/>
      <c r="I11" s="17" t="s">
        <v>21</v>
      </c>
      <c r="J11" s="16" t="s">
        <v>22</v>
      </c>
      <c r="K11" s="16" t="s">
        <v>6</v>
      </c>
      <c r="L11" s="16"/>
      <c r="M11" s="16"/>
      <c r="N11" s="16"/>
      <c r="O11" s="16"/>
      <c r="P11" s="16"/>
      <c r="Q11" s="16"/>
      <c r="R11" s="33"/>
      <c r="S11" s="16" t="s">
        <v>22</v>
      </c>
      <c r="T11" s="16" t="s">
        <v>7</v>
      </c>
      <c r="U11" s="16"/>
      <c r="V11" s="16"/>
      <c r="W11" s="16"/>
      <c r="X11" s="16"/>
      <c r="Y11" s="16"/>
    </row>
    <row r="12" spans="1:25" ht="93" customHeight="1" x14ac:dyDescent="0.3">
      <c r="A12" s="16"/>
      <c r="B12" s="16"/>
      <c r="C12" s="13" t="s">
        <v>1</v>
      </c>
      <c r="D12" s="13" t="s">
        <v>2</v>
      </c>
      <c r="E12" s="17"/>
      <c r="F12" s="13" t="s">
        <v>26</v>
      </c>
      <c r="G12" s="13" t="s">
        <v>27</v>
      </c>
      <c r="H12" s="14" t="s">
        <v>39</v>
      </c>
      <c r="I12" s="17"/>
      <c r="J12" s="16"/>
      <c r="K12" s="13" t="s">
        <v>32</v>
      </c>
      <c r="L12" s="13" t="s">
        <v>33</v>
      </c>
      <c r="M12" s="13" t="s">
        <v>34</v>
      </c>
      <c r="N12" s="13" t="s">
        <v>35</v>
      </c>
      <c r="O12" s="13" t="s">
        <v>36</v>
      </c>
      <c r="P12" s="13" t="s">
        <v>37</v>
      </c>
      <c r="Q12" s="16"/>
      <c r="R12" s="33"/>
      <c r="S12" s="16"/>
      <c r="T12" s="13" t="s">
        <v>32</v>
      </c>
      <c r="U12" s="13" t="s">
        <v>33</v>
      </c>
      <c r="V12" s="13" t="s">
        <v>34</v>
      </c>
      <c r="W12" s="13" t="s">
        <v>35</v>
      </c>
      <c r="X12" s="13" t="s">
        <v>36</v>
      </c>
      <c r="Y12" s="13" t="s">
        <v>37</v>
      </c>
    </row>
    <row r="13" spans="1:25" ht="17.25" customHeight="1" x14ac:dyDescent="0.3">
      <c r="A13" s="13">
        <v>1</v>
      </c>
      <c r="B13" s="13">
        <v>2</v>
      </c>
      <c r="C13" s="13">
        <v>3</v>
      </c>
      <c r="D13" s="13">
        <v>4</v>
      </c>
      <c r="E13" s="13">
        <v>5</v>
      </c>
      <c r="F13" s="13">
        <v>6</v>
      </c>
      <c r="G13" s="13">
        <v>7</v>
      </c>
      <c r="H13" s="13">
        <v>8</v>
      </c>
      <c r="I13" s="13">
        <v>9</v>
      </c>
      <c r="J13" s="13">
        <v>10</v>
      </c>
      <c r="K13" s="13">
        <v>11</v>
      </c>
      <c r="L13" s="13">
        <v>12</v>
      </c>
      <c r="M13" s="13">
        <v>13</v>
      </c>
      <c r="N13" s="13">
        <v>14</v>
      </c>
      <c r="O13" s="13">
        <v>15</v>
      </c>
      <c r="P13" s="13">
        <v>16</v>
      </c>
      <c r="Q13" s="13">
        <v>17</v>
      </c>
      <c r="R13" s="13">
        <v>18</v>
      </c>
      <c r="S13" s="13">
        <v>19</v>
      </c>
      <c r="T13" s="13">
        <v>20</v>
      </c>
      <c r="U13" s="13">
        <v>21</v>
      </c>
      <c r="V13" s="13">
        <v>22</v>
      </c>
      <c r="W13" s="13">
        <v>23</v>
      </c>
      <c r="X13" s="13">
        <v>24</v>
      </c>
      <c r="Y13" s="13">
        <v>25</v>
      </c>
    </row>
    <row r="14" spans="1:25" ht="18" customHeight="1" x14ac:dyDescent="0.3">
      <c r="A14" s="26" t="s">
        <v>60</v>
      </c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8"/>
    </row>
    <row r="15" spans="1:25" ht="18" customHeight="1" x14ac:dyDescent="0.3">
      <c r="A15" s="26" t="s">
        <v>40</v>
      </c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8"/>
    </row>
    <row r="16" spans="1:25" ht="25.5" customHeight="1" x14ac:dyDescent="0.3">
      <c r="A16" s="19">
        <v>1</v>
      </c>
      <c r="B16" s="20" t="s">
        <v>57</v>
      </c>
      <c r="C16" s="19">
        <v>2020</v>
      </c>
      <c r="D16" s="19">
        <v>2025</v>
      </c>
      <c r="E16" s="20" t="s">
        <v>29</v>
      </c>
      <c r="F16" s="22" t="s">
        <v>5</v>
      </c>
      <c r="G16" s="22" t="s">
        <v>5</v>
      </c>
      <c r="H16" s="22" t="s">
        <v>5</v>
      </c>
      <c r="I16" s="15" t="s">
        <v>4</v>
      </c>
      <c r="J16" s="3">
        <f>SUM(K16:P16)</f>
        <v>1350057.8599999999</v>
      </c>
      <c r="K16" s="3">
        <f>K17+K18+K19+K20</f>
        <v>930057.86</v>
      </c>
      <c r="L16" s="3">
        <f t="shared" ref="L16:P16" si="0">L17+L18+L19+L20</f>
        <v>100000</v>
      </c>
      <c r="M16" s="3">
        <f t="shared" si="0"/>
        <v>20000</v>
      </c>
      <c r="N16" s="3">
        <f t="shared" si="0"/>
        <v>100000</v>
      </c>
      <c r="O16" s="3">
        <f t="shared" si="0"/>
        <v>100000</v>
      </c>
      <c r="P16" s="3">
        <f t="shared" si="0"/>
        <v>100000</v>
      </c>
      <c r="Q16" s="20" t="s">
        <v>5</v>
      </c>
      <c r="R16" s="20" t="s">
        <v>5</v>
      </c>
      <c r="S16" s="19" t="s">
        <v>5</v>
      </c>
      <c r="T16" s="19" t="s">
        <v>5</v>
      </c>
      <c r="U16" s="19" t="s">
        <v>5</v>
      </c>
      <c r="V16" s="19" t="s">
        <v>5</v>
      </c>
      <c r="W16" s="19" t="s">
        <v>5</v>
      </c>
      <c r="X16" s="19" t="s">
        <v>5</v>
      </c>
      <c r="Y16" s="19" t="s">
        <v>5</v>
      </c>
    </row>
    <row r="17" spans="1:25" ht="33.75" customHeight="1" x14ac:dyDescent="0.3">
      <c r="A17" s="29"/>
      <c r="B17" s="21"/>
      <c r="C17" s="29"/>
      <c r="D17" s="29"/>
      <c r="E17" s="21"/>
      <c r="F17" s="23"/>
      <c r="G17" s="23"/>
      <c r="H17" s="23"/>
      <c r="I17" s="8" t="s">
        <v>38</v>
      </c>
      <c r="J17" s="3">
        <f t="shared" ref="J17:J29" si="1">SUM(K17:P17)</f>
        <v>0</v>
      </c>
      <c r="K17" s="3">
        <f>K22+K26</f>
        <v>0</v>
      </c>
      <c r="L17" s="3">
        <f t="shared" ref="L17:P17" si="2">L22+L26</f>
        <v>0</v>
      </c>
      <c r="M17" s="3">
        <f t="shared" si="2"/>
        <v>0</v>
      </c>
      <c r="N17" s="3">
        <f t="shared" si="2"/>
        <v>0</v>
      </c>
      <c r="O17" s="3">
        <f t="shared" si="2"/>
        <v>0</v>
      </c>
      <c r="P17" s="3">
        <f t="shared" si="2"/>
        <v>0</v>
      </c>
      <c r="Q17" s="21"/>
      <c r="R17" s="21"/>
      <c r="S17" s="29"/>
      <c r="T17" s="29"/>
      <c r="U17" s="29"/>
      <c r="V17" s="29"/>
      <c r="W17" s="29"/>
      <c r="X17" s="29"/>
      <c r="Y17" s="29"/>
    </row>
    <row r="18" spans="1:25" ht="33.75" customHeight="1" x14ac:dyDescent="0.3">
      <c r="A18" s="29"/>
      <c r="B18" s="21"/>
      <c r="C18" s="29"/>
      <c r="D18" s="29"/>
      <c r="E18" s="21"/>
      <c r="F18" s="23"/>
      <c r="G18" s="23"/>
      <c r="H18" s="23"/>
      <c r="I18" s="8" t="s">
        <v>15</v>
      </c>
      <c r="J18" s="3">
        <f t="shared" si="1"/>
        <v>0</v>
      </c>
      <c r="K18" s="3">
        <f>K23+K27</f>
        <v>0</v>
      </c>
      <c r="L18" s="3">
        <f t="shared" ref="L18:P18" si="3">L23+L27</f>
        <v>0</v>
      </c>
      <c r="M18" s="3">
        <f t="shared" si="3"/>
        <v>0</v>
      </c>
      <c r="N18" s="3">
        <f t="shared" si="3"/>
        <v>0</v>
      </c>
      <c r="O18" s="3">
        <f t="shared" si="3"/>
        <v>0</v>
      </c>
      <c r="P18" s="3">
        <f t="shared" si="3"/>
        <v>0</v>
      </c>
      <c r="Q18" s="21"/>
      <c r="R18" s="21"/>
      <c r="S18" s="29"/>
      <c r="T18" s="29"/>
      <c r="U18" s="29"/>
      <c r="V18" s="29"/>
      <c r="W18" s="29"/>
      <c r="X18" s="29"/>
      <c r="Y18" s="29"/>
    </row>
    <row r="19" spans="1:25" ht="33.75" customHeight="1" x14ac:dyDescent="0.3">
      <c r="A19" s="29"/>
      <c r="B19" s="21"/>
      <c r="C19" s="29"/>
      <c r="D19" s="29"/>
      <c r="E19" s="21"/>
      <c r="F19" s="23"/>
      <c r="G19" s="23"/>
      <c r="H19" s="23"/>
      <c r="I19" s="8" t="s">
        <v>16</v>
      </c>
      <c r="J19" s="3">
        <v>5621680</v>
      </c>
      <c r="K19" s="3">
        <f>K24+K28</f>
        <v>930057.86</v>
      </c>
      <c r="L19" s="3">
        <f t="shared" ref="L19:P19" si="4">L24+L28</f>
        <v>100000</v>
      </c>
      <c r="M19" s="3">
        <f t="shared" si="4"/>
        <v>20000</v>
      </c>
      <c r="N19" s="3">
        <f t="shared" si="4"/>
        <v>100000</v>
      </c>
      <c r="O19" s="3">
        <f t="shared" si="4"/>
        <v>100000</v>
      </c>
      <c r="P19" s="3">
        <f t="shared" si="4"/>
        <v>100000</v>
      </c>
      <c r="Q19" s="21"/>
      <c r="R19" s="21"/>
      <c r="S19" s="29"/>
      <c r="T19" s="29"/>
      <c r="U19" s="29"/>
      <c r="V19" s="29"/>
      <c r="W19" s="29"/>
      <c r="X19" s="29"/>
      <c r="Y19" s="29"/>
    </row>
    <row r="20" spans="1:25" ht="33.75" customHeight="1" x14ac:dyDescent="0.3">
      <c r="A20" s="29"/>
      <c r="B20" s="21"/>
      <c r="C20" s="29"/>
      <c r="D20" s="29"/>
      <c r="E20" s="21"/>
      <c r="F20" s="23"/>
      <c r="G20" s="23"/>
      <c r="H20" s="23"/>
      <c r="I20" s="8" t="s">
        <v>84</v>
      </c>
      <c r="J20" s="3">
        <f t="shared" si="1"/>
        <v>0</v>
      </c>
      <c r="K20" s="3">
        <f>K29</f>
        <v>0</v>
      </c>
      <c r="L20" s="3">
        <f t="shared" ref="L20:P20" si="5">L29</f>
        <v>0</v>
      </c>
      <c r="M20" s="3">
        <f t="shared" si="5"/>
        <v>0</v>
      </c>
      <c r="N20" s="3">
        <f t="shared" si="5"/>
        <v>0</v>
      </c>
      <c r="O20" s="3">
        <f t="shared" si="5"/>
        <v>0</v>
      </c>
      <c r="P20" s="3">
        <f t="shared" si="5"/>
        <v>0</v>
      </c>
      <c r="Q20" s="21"/>
      <c r="R20" s="21"/>
      <c r="S20" s="29"/>
      <c r="T20" s="29"/>
      <c r="U20" s="29"/>
      <c r="V20" s="29"/>
      <c r="W20" s="29"/>
      <c r="X20" s="29"/>
      <c r="Y20" s="29"/>
    </row>
    <row r="21" spans="1:25" ht="19.5" customHeight="1" x14ac:dyDescent="0.3">
      <c r="A21" s="19" t="s">
        <v>14</v>
      </c>
      <c r="B21" s="20" t="s">
        <v>48</v>
      </c>
      <c r="C21" s="19">
        <v>2020</v>
      </c>
      <c r="D21" s="19">
        <v>2025</v>
      </c>
      <c r="E21" s="20" t="s">
        <v>29</v>
      </c>
      <c r="F21" s="22" t="s">
        <v>5</v>
      </c>
      <c r="G21" s="22" t="s">
        <v>5</v>
      </c>
      <c r="H21" s="22" t="s">
        <v>5</v>
      </c>
      <c r="I21" s="15" t="s">
        <v>4</v>
      </c>
      <c r="J21" s="3">
        <f t="shared" si="1"/>
        <v>580000</v>
      </c>
      <c r="K21" s="3">
        <f>K22+K23+K24</f>
        <v>160000</v>
      </c>
      <c r="L21" s="3">
        <f t="shared" ref="L21:P21" si="6">L22+L23+L24</f>
        <v>100000</v>
      </c>
      <c r="M21" s="3">
        <f t="shared" si="6"/>
        <v>20000</v>
      </c>
      <c r="N21" s="3">
        <f t="shared" si="6"/>
        <v>100000</v>
      </c>
      <c r="O21" s="3">
        <f t="shared" si="6"/>
        <v>100000</v>
      </c>
      <c r="P21" s="3">
        <f t="shared" si="6"/>
        <v>100000</v>
      </c>
      <c r="Q21" s="20" t="s">
        <v>42</v>
      </c>
      <c r="R21" s="19" t="s">
        <v>63</v>
      </c>
      <c r="S21" s="19">
        <v>95</v>
      </c>
      <c r="T21" s="19">
        <v>20</v>
      </c>
      <c r="U21" s="19">
        <v>15</v>
      </c>
      <c r="V21" s="19">
        <v>15</v>
      </c>
      <c r="W21" s="19">
        <v>15</v>
      </c>
      <c r="X21" s="19">
        <v>15</v>
      </c>
      <c r="Y21" s="19">
        <v>15</v>
      </c>
    </row>
    <row r="22" spans="1:25" ht="28.2" x14ac:dyDescent="0.3">
      <c r="A22" s="29"/>
      <c r="B22" s="21"/>
      <c r="C22" s="29"/>
      <c r="D22" s="29"/>
      <c r="E22" s="21"/>
      <c r="F22" s="23"/>
      <c r="G22" s="23"/>
      <c r="H22" s="23"/>
      <c r="I22" s="9" t="s">
        <v>38</v>
      </c>
      <c r="J22" s="3">
        <f t="shared" si="1"/>
        <v>0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21"/>
      <c r="R22" s="29"/>
      <c r="S22" s="29"/>
      <c r="T22" s="29"/>
      <c r="U22" s="29"/>
      <c r="V22" s="29"/>
      <c r="W22" s="29"/>
      <c r="X22" s="29"/>
      <c r="Y22" s="29"/>
    </row>
    <row r="23" spans="1:25" ht="28.2" x14ac:dyDescent="0.3">
      <c r="A23" s="29"/>
      <c r="B23" s="21"/>
      <c r="C23" s="29"/>
      <c r="D23" s="29"/>
      <c r="E23" s="21"/>
      <c r="F23" s="23"/>
      <c r="G23" s="23"/>
      <c r="H23" s="23"/>
      <c r="I23" s="9" t="s">
        <v>15</v>
      </c>
      <c r="J23" s="3">
        <f>SUM(K23:P23)</f>
        <v>0</v>
      </c>
      <c r="K23" s="3">
        <f t="shared" ref="K23:P23" si="7">SUM(L23:Q23)</f>
        <v>0</v>
      </c>
      <c r="L23" s="3">
        <f t="shared" si="7"/>
        <v>0</v>
      </c>
      <c r="M23" s="3">
        <f t="shared" si="7"/>
        <v>0</v>
      </c>
      <c r="N23" s="3">
        <f t="shared" si="7"/>
        <v>0</v>
      </c>
      <c r="O23" s="3">
        <f t="shared" si="7"/>
        <v>0</v>
      </c>
      <c r="P23" s="3">
        <f t="shared" si="7"/>
        <v>0</v>
      </c>
      <c r="Q23" s="21"/>
      <c r="R23" s="29"/>
      <c r="S23" s="29"/>
      <c r="T23" s="29"/>
      <c r="U23" s="29"/>
      <c r="V23" s="29"/>
      <c r="W23" s="29"/>
      <c r="X23" s="29"/>
      <c r="Y23" s="29"/>
    </row>
    <row r="24" spans="1:25" ht="28.2" x14ac:dyDescent="0.3">
      <c r="A24" s="29"/>
      <c r="B24" s="21"/>
      <c r="C24" s="29"/>
      <c r="D24" s="29"/>
      <c r="E24" s="21"/>
      <c r="F24" s="23"/>
      <c r="G24" s="23"/>
      <c r="H24" s="23"/>
      <c r="I24" s="9" t="s">
        <v>16</v>
      </c>
      <c r="J24" s="3">
        <f>SUM(K24:P24)</f>
        <v>580000</v>
      </c>
      <c r="K24" s="3">
        <v>160000</v>
      </c>
      <c r="L24" s="3">
        <v>100000</v>
      </c>
      <c r="M24" s="3">
        <v>20000</v>
      </c>
      <c r="N24" s="3">
        <v>100000</v>
      </c>
      <c r="O24" s="3">
        <v>100000</v>
      </c>
      <c r="P24" s="3">
        <v>100000</v>
      </c>
      <c r="Q24" s="21"/>
      <c r="R24" s="29"/>
      <c r="S24" s="29"/>
      <c r="T24" s="29"/>
      <c r="U24" s="29"/>
      <c r="V24" s="29"/>
      <c r="W24" s="29"/>
      <c r="X24" s="29"/>
      <c r="Y24" s="29"/>
    </row>
    <row r="25" spans="1:25" ht="18.600000000000001" customHeight="1" x14ac:dyDescent="0.3">
      <c r="A25" s="16" t="s">
        <v>11</v>
      </c>
      <c r="B25" s="20" t="s">
        <v>83</v>
      </c>
      <c r="C25" s="19">
        <v>2020</v>
      </c>
      <c r="D25" s="19">
        <v>2025</v>
      </c>
      <c r="E25" s="20" t="s">
        <v>29</v>
      </c>
      <c r="F25" s="22" t="s">
        <v>5</v>
      </c>
      <c r="G25" s="22" t="s">
        <v>5</v>
      </c>
      <c r="H25" s="22" t="s">
        <v>5</v>
      </c>
      <c r="I25" s="15" t="s">
        <v>4</v>
      </c>
      <c r="J25" s="3">
        <f t="shared" si="1"/>
        <v>770057.86</v>
      </c>
      <c r="K25" s="3">
        <f>K26+K27+K28+K29</f>
        <v>770057.86</v>
      </c>
      <c r="L25" s="3">
        <f t="shared" ref="L25:P25" si="8">L26+L27+L28+L29</f>
        <v>0</v>
      </c>
      <c r="M25" s="3">
        <f t="shared" si="8"/>
        <v>0</v>
      </c>
      <c r="N25" s="3">
        <f t="shared" si="8"/>
        <v>0</v>
      </c>
      <c r="O25" s="3">
        <f t="shared" si="8"/>
        <v>0</v>
      </c>
      <c r="P25" s="3">
        <f t="shared" si="8"/>
        <v>0</v>
      </c>
      <c r="Q25" s="20" t="s">
        <v>5</v>
      </c>
      <c r="R25" s="19" t="s">
        <v>5</v>
      </c>
      <c r="S25" s="19" t="s">
        <v>5</v>
      </c>
      <c r="T25" s="19" t="s">
        <v>5</v>
      </c>
      <c r="U25" s="19" t="s">
        <v>5</v>
      </c>
      <c r="V25" s="19" t="s">
        <v>5</v>
      </c>
      <c r="W25" s="19" t="s">
        <v>5</v>
      </c>
      <c r="X25" s="19" t="s">
        <v>5</v>
      </c>
      <c r="Y25" s="19" t="s">
        <v>5</v>
      </c>
    </row>
    <row r="26" spans="1:25" ht="32.25" customHeight="1" x14ac:dyDescent="0.3">
      <c r="A26" s="16"/>
      <c r="B26" s="21"/>
      <c r="C26" s="29"/>
      <c r="D26" s="29"/>
      <c r="E26" s="21"/>
      <c r="F26" s="23"/>
      <c r="G26" s="23"/>
      <c r="H26" s="23"/>
      <c r="I26" s="9" t="s">
        <v>38</v>
      </c>
      <c r="J26" s="3">
        <f t="shared" si="1"/>
        <v>0</v>
      </c>
      <c r="K26" s="3">
        <v>0</v>
      </c>
      <c r="L26" s="3">
        <v>0</v>
      </c>
      <c r="M26" s="3">
        <v>0</v>
      </c>
      <c r="N26" s="3">
        <v>0</v>
      </c>
      <c r="O26" s="3">
        <v>0</v>
      </c>
      <c r="P26" s="3">
        <v>0</v>
      </c>
      <c r="Q26" s="21"/>
      <c r="R26" s="29"/>
      <c r="S26" s="29"/>
      <c r="T26" s="29"/>
      <c r="U26" s="29"/>
      <c r="V26" s="29"/>
      <c r="W26" s="29"/>
      <c r="X26" s="29"/>
      <c r="Y26" s="29"/>
    </row>
    <row r="27" spans="1:25" ht="32.25" customHeight="1" x14ac:dyDescent="0.3">
      <c r="A27" s="16"/>
      <c r="B27" s="21"/>
      <c r="C27" s="29"/>
      <c r="D27" s="29"/>
      <c r="E27" s="21"/>
      <c r="F27" s="23"/>
      <c r="G27" s="23"/>
      <c r="H27" s="23"/>
      <c r="I27" s="9" t="s">
        <v>15</v>
      </c>
      <c r="J27" s="3">
        <f t="shared" si="1"/>
        <v>0</v>
      </c>
      <c r="K27" s="3">
        <v>0</v>
      </c>
      <c r="L27" s="3">
        <v>0</v>
      </c>
      <c r="M27" s="3">
        <v>0</v>
      </c>
      <c r="N27" s="3">
        <v>0</v>
      </c>
      <c r="O27" s="3">
        <v>0</v>
      </c>
      <c r="P27" s="3">
        <v>0</v>
      </c>
      <c r="Q27" s="21"/>
      <c r="R27" s="29"/>
      <c r="S27" s="29"/>
      <c r="T27" s="29"/>
      <c r="U27" s="29"/>
      <c r="V27" s="29"/>
      <c r="W27" s="29"/>
      <c r="X27" s="29"/>
      <c r="Y27" s="29"/>
    </row>
    <row r="28" spans="1:25" ht="32.25" customHeight="1" x14ac:dyDescent="0.3">
      <c r="A28" s="16"/>
      <c r="B28" s="21"/>
      <c r="C28" s="29"/>
      <c r="D28" s="29"/>
      <c r="E28" s="21"/>
      <c r="F28" s="23"/>
      <c r="G28" s="23"/>
      <c r="H28" s="23"/>
      <c r="I28" s="9" t="s">
        <v>16</v>
      </c>
      <c r="J28" s="3">
        <f t="shared" si="1"/>
        <v>770057.86</v>
      </c>
      <c r="K28" s="3">
        <v>770057.86</v>
      </c>
      <c r="L28" s="3">
        <v>0</v>
      </c>
      <c r="M28" s="3">
        <v>0</v>
      </c>
      <c r="N28" s="3">
        <v>0</v>
      </c>
      <c r="O28" s="3">
        <v>0</v>
      </c>
      <c r="P28" s="3">
        <v>0</v>
      </c>
      <c r="Q28" s="21"/>
      <c r="R28" s="29"/>
      <c r="S28" s="29"/>
      <c r="T28" s="29"/>
      <c r="U28" s="29"/>
      <c r="V28" s="29"/>
      <c r="W28" s="29"/>
      <c r="X28" s="29"/>
      <c r="Y28" s="29"/>
    </row>
    <row r="29" spans="1:25" ht="32.25" customHeight="1" x14ac:dyDescent="0.3">
      <c r="A29" s="16"/>
      <c r="B29" s="21"/>
      <c r="C29" s="29"/>
      <c r="D29" s="29"/>
      <c r="E29" s="21"/>
      <c r="F29" s="23"/>
      <c r="G29" s="23"/>
      <c r="H29" s="23"/>
      <c r="I29" s="9" t="s">
        <v>84</v>
      </c>
      <c r="J29" s="3">
        <f t="shared" si="1"/>
        <v>0</v>
      </c>
      <c r="K29" s="3">
        <v>0</v>
      </c>
      <c r="L29" s="3">
        <v>0</v>
      </c>
      <c r="M29" s="3">
        <v>0</v>
      </c>
      <c r="N29" s="3">
        <v>0</v>
      </c>
      <c r="O29" s="3">
        <v>0</v>
      </c>
      <c r="P29" s="3">
        <v>0</v>
      </c>
      <c r="Q29" s="31"/>
      <c r="R29" s="29"/>
      <c r="S29" s="29"/>
      <c r="T29" s="29"/>
      <c r="U29" s="29"/>
      <c r="V29" s="29"/>
      <c r="W29" s="29"/>
      <c r="X29" s="29"/>
      <c r="Y29" s="29"/>
    </row>
    <row r="30" spans="1:25" ht="19.5" customHeight="1" x14ac:dyDescent="0.3">
      <c r="A30" s="26" t="s">
        <v>41</v>
      </c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8"/>
    </row>
    <row r="31" spans="1:25" ht="21.6" customHeight="1" x14ac:dyDescent="0.3">
      <c r="A31" s="19">
        <v>2</v>
      </c>
      <c r="B31" s="20" t="s">
        <v>56</v>
      </c>
      <c r="C31" s="19">
        <v>2020</v>
      </c>
      <c r="D31" s="19">
        <v>2025</v>
      </c>
      <c r="E31" s="20" t="s">
        <v>29</v>
      </c>
      <c r="F31" s="22" t="s">
        <v>5</v>
      </c>
      <c r="G31" s="22" t="s">
        <v>5</v>
      </c>
      <c r="H31" s="22" t="s">
        <v>5</v>
      </c>
      <c r="I31" s="8" t="s">
        <v>4</v>
      </c>
      <c r="J31" s="3">
        <f>SUM(K31:P31)</f>
        <v>199016053.66000003</v>
      </c>
      <c r="K31" s="3">
        <f>K32+K33+K34</f>
        <v>16596859.070000002</v>
      </c>
      <c r="L31" s="3">
        <f t="shared" ref="L31:P31" si="9">L32+L33+L34</f>
        <v>71837722.799999997</v>
      </c>
      <c r="M31" s="3">
        <f t="shared" si="9"/>
        <v>18344257.969999999</v>
      </c>
      <c r="N31" s="3">
        <f t="shared" si="9"/>
        <v>89640840.260000005</v>
      </c>
      <c r="O31" s="3">
        <f t="shared" si="9"/>
        <v>1298186.78</v>
      </c>
      <c r="P31" s="3">
        <f t="shared" si="9"/>
        <v>1298186.78</v>
      </c>
      <c r="Q31" s="19" t="s">
        <v>5</v>
      </c>
      <c r="R31" s="19" t="s">
        <v>5</v>
      </c>
      <c r="S31" s="19" t="s">
        <v>5</v>
      </c>
      <c r="T31" s="19" t="s">
        <v>5</v>
      </c>
      <c r="U31" s="19" t="s">
        <v>5</v>
      </c>
      <c r="V31" s="19" t="s">
        <v>5</v>
      </c>
      <c r="W31" s="19" t="s">
        <v>5</v>
      </c>
      <c r="X31" s="19" t="s">
        <v>5</v>
      </c>
      <c r="Y31" s="19" t="s">
        <v>5</v>
      </c>
    </row>
    <row r="32" spans="1:25" ht="34.5" customHeight="1" x14ac:dyDescent="0.3">
      <c r="A32" s="29"/>
      <c r="B32" s="21"/>
      <c r="C32" s="29"/>
      <c r="D32" s="29"/>
      <c r="E32" s="21"/>
      <c r="F32" s="23"/>
      <c r="G32" s="23"/>
      <c r="H32" s="23"/>
      <c r="I32" s="8" t="s">
        <v>38</v>
      </c>
      <c r="J32" s="3">
        <f t="shared" ref="J32:J38" si="10">SUM(K32:P32)</f>
        <v>67440691.049999997</v>
      </c>
      <c r="K32" s="3">
        <f>K36+K40+K44+K52+K48</f>
        <v>6775728.4900000002</v>
      </c>
      <c r="L32" s="3">
        <f t="shared" ref="L32:P32" si="11">L36+L40+L44+L52+L48</f>
        <v>54712647.909999996</v>
      </c>
      <c r="M32" s="3">
        <f t="shared" si="11"/>
        <v>3759508.81</v>
      </c>
      <c r="N32" s="3">
        <f t="shared" si="11"/>
        <v>2192805.84</v>
      </c>
      <c r="O32" s="3">
        <f t="shared" si="11"/>
        <v>0</v>
      </c>
      <c r="P32" s="3">
        <f t="shared" si="11"/>
        <v>0</v>
      </c>
      <c r="Q32" s="29"/>
      <c r="R32" s="29"/>
      <c r="S32" s="29"/>
      <c r="T32" s="29"/>
      <c r="U32" s="29"/>
      <c r="V32" s="29"/>
      <c r="W32" s="29"/>
      <c r="X32" s="29"/>
      <c r="Y32" s="29"/>
    </row>
    <row r="33" spans="1:25" ht="34.5" customHeight="1" x14ac:dyDescent="0.3">
      <c r="A33" s="29"/>
      <c r="B33" s="21"/>
      <c r="C33" s="29"/>
      <c r="D33" s="29"/>
      <c r="E33" s="21"/>
      <c r="F33" s="23"/>
      <c r="G33" s="23"/>
      <c r="H33" s="23"/>
      <c r="I33" s="8" t="s">
        <v>15</v>
      </c>
      <c r="J33" s="3">
        <f t="shared" si="10"/>
        <v>120597606</v>
      </c>
      <c r="K33" s="3">
        <f t="shared" ref="K33:P34" si="12">K37+K41+K45+K53+K49</f>
        <v>7497669.2000000002</v>
      </c>
      <c r="L33" s="3">
        <f t="shared" si="12"/>
        <v>16442208.18</v>
      </c>
      <c r="M33" s="3">
        <f t="shared" si="12"/>
        <v>14072614.870000001</v>
      </c>
      <c r="N33" s="3">
        <f t="shared" si="12"/>
        <v>82585113.75</v>
      </c>
      <c r="O33" s="3">
        <f t="shared" si="12"/>
        <v>0</v>
      </c>
      <c r="P33" s="3">
        <f t="shared" si="12"/>
        <v>0</v>
      </c>
      <c r="Q33" s="29"/>
      <c r="R33" s="29"/>
      <c r="S33" s="29"/>
      <c r="T33" s="29"/>
      <c r="U33" s="29"/>
      <c r="V33" s="29"/>
      <c r="W33" s="29"/>
      <c r="X33" s="29"/>
      <c r="Y33" s="29"/>
    </row>
    <row r="34" spans="1:25" ht="34.5" customHeight="1" x14ac:dyDescent="0.3">
      <c r="A34" s="29"/>
      <c r="B34" s="21"/>
      <c r="C34" s="29"/>
      <c r="D34" s="29"/>
      <c r="E34" s="21"/>
      <c r="F34" s="23"/>
      <c r="G34" s="23"/>
      <c r="H34" s="23"/>
      <c r="I34" s="8" t="s">
        <v>16</v>
      </c>
      <c r="J34" s="3">
        <f t="shared" si="10"/>
        <v>10977756.609999999</v>
      </c>
      <c r="K34" s="3">
        <f t="shared" si="12"/>
        <v>2323461.3800000004</v>
      </c>
      <c r="L34" s="3">
        <f t="shared" si="12"/>
        <v>682866.71</v>
      </c>
      <c r="M34" s="3">
        <f t="shared" si="12"/>
        <v>512134.29</v>
      </c>
      <c r="N34" s="3">
        <f t="shared" si="12"/>
        <v>4862920.67</v>
      </c>
      <c r="O34" s="3">
        <f t="shared" si="12"/>
        <v>1298186.78</v>
      </c>
      <c r="P34" s="3">
        <f t="shared" si="12"/>
        <v>1298186.78</v>
      </c>
      <c r="Q34" s="29"/>
      <c r="R34" s="29"/>
      <c r="S34" s="29"/>
      <c r="T34" s="29"/>
      <c r="U34" s="29"/>
      <c r="V34" s="29"/>
      <c r="W34" s="29"/>
      <c r="X34" s="29"/>
      <c r="Y34" s="29"/>
    </row>
    <row r="35" spans="1:25" ht="34.5" customHeight="1" x14ac:dyDescent="0.3">
      <c r="A35" s="16" t="s">
        <v>43</v>
      </c>
      <c r="B35" s="17" t="s">
        <v>52</v>
      </c>
      <c r="C35" s="16">
        <v>2020</v>
      </c>
      <c r="D35" s="16">
        <v>2025</v>
      </c>
      <c r="E35" s="17" t="s">
        <v>29</v>
      </c>
      <c r="F35" s="22" t="s">
        <v>5</v>
      </c>
      <c r="G35" s="22" t="s">
        <v>5</v>
      </c>
      <c r="H35" s="22" t="s">
        <v>5</v>
      </c>
      <c r="I35" s="8" t="s">
        <v>4</v>
      </c>
      <c r="J35" s="3">
        <f t="shared" si="10"/>
        <v>146964092.42000002</v>
      </c>
      <c r="K35" s="3">
        <f>K36+K37+K38</f>
        <v>5040409.07</v>
      </c>
      <c r="L35" s="3">
        <f t="shared" ref="L35:M35" si="13">L36+L37+L38</f>
        <v>54420724.799999997</v>
      </c>
      <c r="M35" s="3">
        <f t="shared" si="13"/>
        <v>5157204.7300000004</v>
      </c>
      <c r="N35" s="3">
        <f t="shared" ref="N35:P35" si="14">N36+N37+N38</f>
        <v>80549380.260000005</v>
      </c>
      <c r="O35" s="3">
        <f t="shared" si="14"/>
        <v>898186.78</v>
      </c>
      <c r="P35" s="3">
        <f t="shared" si="14"/>
        <v>898186.78</v>
      </c>
      <c r="Q35" s="20" t="s">
        <v>45</v>
      </c>
      <c r="R35" s="19" t="s">
        <v>44</v>
      </c>
      <c r="S35" s="19">
        <v>21795.5</v>
      </c>
      <c r="T35" s="19">
        <v>868.5</v>
      </c>
      <c r="U35" s="19">
        <v>1296.8</v>
      </c>
      <c r="V35" s="19">
        <v>130.19999999999999</v>
      </c>
      <c r="W35" s="19">
        <v>6500</v>
      </c>
      <c r="X35" s="19">
        <v>6500</v>
      </c>
      <c r="Y35" s="19">
        <v>6500</v>
      </c>
    </row>
    <row r="36" spans="1:25" ht="36" customHeight="1" x14ac:dyDescent="0.3">
      <c r="A36" s="16"/>
      <c r="B36" s="17"/>
      <c r="C36" s="16"/>
      <c r="D36" s="16"/>
      <c r="E36" s="17"/>
      <c r="F36" s="23"/>
      <c r="G36" s="23"/>
      <c r="H36" s="23"/>
      <c r="I36" s="8" t="s">
        <v>38</v>
      </c>
      <c r="J36" s="3">
        <f t="shared" si="10"/>
        <v>56369260.129999995</v>
      </c>
      <c r="K36" s="3">
        <v>3036949.83</v>
      </c>
      <c r="L36" s="3">
        <v>53332310.299999997</v>
      </c>
      <c r="M36" s="3">
        <v>0</v>
      </c>
      <c r="N36" s="3">
        <v>0</v>
      </c>
      <c r="O36" s="3">
        <v>0</v>
      </c>
      <c r="P36" s="3">
        <v>0</v>
      </c>
      <c r="Q36" s="21"/>
      <c r="R36" s="29"/>
      <c r="S36" s="29"/>
      <c r="T36" s="29"/>
      <c r="U36" s="29"/>
      <c r="V36" s="29"/>
      <c r="W36" s="29"/>
      <c r="X36" s="29"/>
      <c r="Y36" s="29"/>
    </row>
    <row r="37" spans="1:25" ht="36" customHeight="1" x14ac:dyDescent="0.3">
      <c r="A37" s="16"/>
      <c r="B37" s="17"/>
      <c r="C37" s="16"/>
      <c r="D37" s="16"/>
      <c r="E37" s="17"/>
      <c r="F37" s="23"/>
      <c r="G37" s="23"/>
      <c r="H37" s="23"/>
      <c r="I37" s="8" t="s">
        <v>15</v>
      </c>
      <c r="J37" s="3">
        <f t="shared" si="10"/>
        <v>84345562.909999996</v>
      </c>
      <c r="K37" s="3">
        <v>60739</v>
      </c>
      <c r="L37" s="3">
        <v>1066646.21</v>
      </c>
      <c r="M37" s="3">
        <v>5070693.1100000003</v>
      </c>
      <c r="N37" s="3">
        <v>78147484.590000004</v>
      </c>
      <c r="O37" s="3">
        <v>0</v>
      </c>
      <c r="P37" s="3">
        <v>0</v>
      </c>
      <c r="Q37" s="21"/>
      <c r="R37" s="29"/>
      <c r="S37" s="29"/>
      <c r="T37" s="29"/>
      <c r="U37" s="29"/>
      <c r="V37" s="29"/>
      <c r="W37" s="29"/>
      <c r="X37" s="29"/>
      <c r="Y37" s="29"/>
    </row>
    <row r="38" spans="1:25" ht="36" customHeight="1" x14ac:dyDescent="0.3">
      <c r="A38" s="16"/>
      <c r="B38" s="17"/>
      <c r="C38" s="16"/>
      <c r="D38" s="16"/>
      <c r="E38" s="17"/>
      <c r="F38" s="23"/>
      <c r="G38" s="23"/>
      <c r="H38" s="23"/>
      <c r="I38" s="8" t="s">
        <v>16</v>
      </c>
      <c r="J38" s="3">
        <f t="shared" si="10"/>
        <v>6249269.3800000008</v>
      </c>
      <c r="K38" s="3">
        <v>1942720.24</v>
      </c>
      <c r="L38" s="3">
        <v>21768.29</v>
      </c>
      <c r="M38" s="3">
        <v>86511.62</v>
      </c>
      <c r="N38" s="3">
        <v>2401895.67</v>
      </c>
      <c r="O38" s="3">
        <v>898186.78</v>
      </c>
      <c r="P38" s="3">
        <v>898186.78</v>
      </c>
      <c r="Q38" s="21"/>
      <c r="R38" s="29"/>
      <c r="S38" s="29"/>
      <c r="T38" s="29"/>
      <c r="U38" s="29"/>
      <c r="V38" s="29"/>
      <c r="W38" s="29"/>
      <c r="X38" s="29"/>
      <c r="Y38" s="29"/>
    </row>
    <row r="39" spans="1:25" ht="36" customHeight="1" x14ac:dyDescent="0.3">
      <c r="A39" s="19" t="s">
        <v>49</v>
      </c>
      <c r="B39" s="20" t="s">
        <v>50</v>
      </c>
      <c r="C39" s="19">
        <v>2020</v>
      </c>
      <c r="D39" s="19">
        <v>2025</v>
      </c>
      <c r="E39" s="20" t="s">
        <v>29</v>
      </c>
      <c r="F39" s="22" t="s">
        <v>5</v>
      </c>
      <c r="G39" s="22" t="s">
        <v>5</v>
      </c>
      <c r="H39" s="22" t="s">
        <v>5</v>
      </c>
      <c r="I39" s="8" t="s">
        <v>4</v>
      </c>
      <c r="J39" s="3">
        <f t="shared" ref="J39:J44" si="15">SUM(K39:P39)</f>
        <v>38563460</v>
      </c>
      <c r="K39" s="3">
        <f>K40+K41+K42</f>
        <v>11336850</v>
      </c>
      <c r="L39" s="3">
        <f t="shared" ref="L39:P39" si="16">L40+L41+L42</f>
        <v>7878150</v>
      </c>
      <c r="M39" s="3">
        <f t="shared" si="16"/>
        <v>11686500</v>
      </c>
      <c r="N39" s="3">
        <f t="shared" si="16"/>
        <v>6861960</v>
      </c>
      <c r="O39" s="3">
        <f t="shared" si="16"/>
        <v>400000</v>
      </c>
      <c r="P39" s="3">
        <f t="shared" si="16"/>
        <v>400000</v>
      </c>
      <c r="Q39" s="20" t="s">
        <v>68</v>
      </c>
      <c r="R39" s="19" t="s">
        <v>69</v>
      </c>
      <c r="S39" s="19">
        <v>43</v>
      </c>
      <c r="T39" s="19">
        <v>15</v>
      </c>
      <c r="U39" s="19">
        <v>8</v>
      </c>
      <c r="V39" s="19">
        <v>12</v>
      </c>
      <c r="W39" s="19">
        <v>8</v>
      </c>
      <c r="X39" s="19" t="s">
        <v>5</v>
      </c>
      <c r="Y39" s="19" t="s">
        <v>5</v>
      </c>
    </row>
    <row r="40" spans="1:25" ht="40.5" customHeight="1" x14ac:dyDescent="0.3">
      <c r="A40" s="29"/>
      <c r="B40" s="21"/>
      <c r="C40" s="29"/>
      <c r="D40" s="29"/>
      <c r="E40" s="21"/>
      <c r="F40" s="23"/>
      <c r="G40" s="23"/>
      <c r="H40" s="23"/>
      <c r="I40" s="8" t="s">
        <v>38</v>
      </c>
      <c r="J40" s="3">
        <f t="shared" si="15"/>
        <v>11071430.92</v>
      </c>
      <c r="K40" s="3">
        <v>3738778.66</v>
      </c>
      <c r="L40" s="3">
        <v>1380337.61</v>
      </c>
      <c r="M40" s="3">
        <v>3759508.81</v>
      </c>
      <c r="N40" s="3">
        <v>2192805.84</v>
      </c>
      <c r="O40" s="3">
        <v>0</v>
      </c>
      <c r="P40" s="3">
        <v>0</v>
      </c>
      <c r="Q40" s="21"/>
      <c r="R40" s="29"/>
      <c r="S40" s="29"/>
      <c r="T40" s="29"/>
      <c r="U40" s="29"/>
      <c r="V40" s="29"/>
      <c r="W40" s="29"/>
      <c r="X40" s="29"/>
      <c r="Y40" s="29"/>
    </row>
    <row r="41" spans="1:25" ht="40.5" customHeight="1" x14ac:dyDescent="0.3">
      <c r="A41" s="29"/>
      <c r="B41" s="21"/>
      <c r="C41" s="29"/>
      <c r="D41" s="29"/>
      <c r="E41" s="21"/>
      <c r="F41" s="23"/>
      <c r="G41" s="23"/>
      <c r="H41" s="23"/>
      <c r="I41" s="8" t="s">
        <v>15</v>
      </c>
      <c r="J41" s="3">
        <f t="shared" si="15"/>
        <v>25533459.080000002</v>
      </c>
      <c r="K41" s="3">
        <v>7257965.8399999999</v>
      </c>
      <c r="L41" s="3">
        <v>6261467.8899999997</v>
      </c>
      <c r="M41" s="3">
        <v>7576396.1900000004</v>
      </c>
      <c r="N41" s="3">
        <v>4437629.16</v>
      </c>
      <c r="O41" s="3">
        <v>0</v>
      </c>
      <c r="P41" s="3">
        <v>0</v>
      </c>
      <c r="Q41" s="21"/>
      <c r="R41" s="29"/>
      <c r="S41" s="29"/>
      <c r="T41" s="29"/>
      <c r="U41" s="29"/>
      <c r="V41" s="29"/>
      <c r="W41" s="29"/>
      <c r="X41" s="29"/>
      <c r="Y41" s="29"/>
    </row>
    <row r="42" spans="1:25" ht="40.5" customHeight="1" x14ac:dyDescent="0.3">
      <c r="A42" s="29"/>
      <c r="B42" s="21"/>
      <c r="C42" s="29"/>
      <c r="D42" s="29"/>
      <c r="E42" s="21"/>
      <c r="F42" s="23"/>
      <c r="G42" s="23"/>
      <c r="H42" s="23"/>
      <c r="I42" s="10" t="s">
        <v>16</v>
      </c>
      <c r="J42" s="4">
        <f t="shared" si="15"/>
        <v>1958570</v>
      </c>
      <c r="K42" s="4">
        <v>340105.5</v>
      </c>
      <c r="L42" s="4">
        <v>236344.5</v>
      </c>
      <c r="M42" s="4">
        <v>350595</v>
      </c>
      <c r="N42" s="4">
        <v>231525</v>
      </c>
      <c r="O42" s="4">
        <v>400000</v>
      </c>
      <c r="P42" s="4">
        <v>400000</v>
      </c>
      <c r="Q42" s="21"/>
      <c r="R42" s="29"/>
      <c r="S42" s="29"/>
      <c r="T42" s="29"/>
      <c r="U42" s="29"/>
      <c r="V42" s="29"/>
      <c r="W42" s="29"/>
      <c r="X42" s="29"/>
      <c r="Y42" s="29"/>
    </row>
    <row r="43" spans="1:25" ht="35.25" customHeight="1" x14ac:dyDescent="0.3">
      <c r="A43" s="38" t="s">
        <v>65</v>
      </c>
      <c r="B43" s="17" t="s">
        <v>66</v>
      </c>
      <c r="C43" s="16">
        <v>2020</v>
      </c>
      <c r="D43" s="16">
        <v>2025</v>
      </c>
      <c r="E43" s="20" t="s">
        <v>29</v>
      </c>
      <c r="F43" s="22" t="s">
        <v>5</v>
      </c>
      <c r="G43" s="22" t="s">
        <v>5</v>
      </c>
      <c r="H43" s="22" t="s">
        <v>5</v>
      </c>
      <c r="I43" s="8" t="s">
        <v>4</v>
      </c>
      <c r="J43" s="3">
        <f t="shared" si="15"/>
        <v>314100</v>
      </c>
      <c r="K43" s="3">
        <f>SUM(K44:K46)</f>
        <v>219600</v>
      </c>
      <c r="L43" s="3">
        <f t="shared" ref="L43:P43" si="17">SUM(L44:L46)</f>
        <v>45000</v>
      </c>
      <c r="M43" s="3">
        <f t="shared" si="17"/>
        <v>0</v>
      </c>
      <c r="N43" s="3">
        <f t="shared" si="17"/>
        <v>49500</v>
      </c>
      <c r="O43" s="3">
        <f t="shared" si="17"/>
        <v>0</v>
      </c>
      <c r="P43" s="3">
        <f t="shared" si="17"/>
        <v>0</v>
      </c>
      <c r="Q43" s="20" t="s">
        <v>67</v>
      </c>
      <c r="R43" s="16" t="s">
        <v>69</v>
      </c>
      <c r="S43" s="16">
        <v>4</v>
      </c>
      <c r="T43" s="16">
        <v>2</v>
      </c>
      <c r="U43" s="16">
        <v>1</v>
      </c>
      <c r="V43" s="16" t="s">
        <v>5</v>
      </c>
      <c r="W43" s="16">
        <v>1</v>
      </c>
      <c r="X43" s="16" t="s">
        <v>5</v>
      </c>
      <c r="Y43" s="16" t="s">
        <v>5</v>
      </c>
    </row>
    <row r="44" spans="1:25" ht="28.8" customHeight="1" x14ac:dyDescent="0.3">
      <c r="A44" s="16"/>
      <c r="B44" s="17"/>
      <c r="C44" s="16"/>
      <c r="D44" s="16"/>
      <c r="E44" s="21"/>
      <c r="F44" s="23"/>
      <c r="G44" s="23"/>
      <c r="H44" s="23"/>
      <c r="I44" s="8" t="s">
        <v>38</v>
      </c>
      <c r="J44" s="3">
        <f t="shared" si="15"/>
        <v>0</v>
      </c>
      <c r="K44" s="3">
        <v>0</v>
      </c>
      <c r="L44" s="3">
        <v>0</v>
      </c>
      <c r="M44" s="3">
        <v>0</v>
      </c>
      <c r="N44" s="3">
        <v>0</v>
      </c>
      <c r="O44" s="3">
        <v>0</v>
      </c>
      <c r="P44" s="3">
        <v>0</v>
      </c>
      <c r="Q44" s="21"/>
      <c r="R44" s="16"/>
      <c r="S44" s="16"/>
      <c r="T44" s="16"/>
      <c r="U44" s="16"/>
      <c r="V44" s="16"/>
      <c r="W44" s="16"/>
      <c r="X44" s="16"/>
      <c r="Y44" s="16"/>
    </row>
    <row r="45" spans="1:25" ht="33" customHeight="1" x14ac:dyDescent="0.3">
      <c r="A45" s="16"/>
      <c r="B45" s="17"/>
      <c r="C45" s="16"/>
      <c r="D45" s="16"/>
      <c r="E45" s="21"/>
      <c r="F45" s="23"/>
      <c r="G45" s="23"/>
      <c r="H45" s="23"/>
      <c r="I45" s="8" t="s">
        <v>15</v>
      </c>
      <c r="J45" s="3">
        <f t="shared" ref="J45:J54" si="18">SUM(K45:P45)</f>
        <v>178964.36</v>
      </c>
      <c r="K45" s="3">
        <v>178964.36</v>
      </c>
      <c r="L45" s="3">
        <v>0</v>
      </c>
      <c r="M45" s="3">
        <v>0</v>
      </c>
      <c r="N45" s="3">
        <v>0</v>
      </c>
      <c r="O45" s="3">
        <v>0</v>
      </c>
      <c r="P45" s="3">
        <v>0</v>
      </c>
      <c r="Q45" s="21"/>
      <c r="R45" s="16"/>
      <c r="S45" s="16"/>
      <c r="T45" s="16"/>
      <c r="U45" s="16"/>
      <c r="V45" s="16"/>
      <c r="W45" s="16"/>
      <c r="X45" s="16"/>
      <c r="Y45" s="16"/>
    </row>
    <row r="46" spans="1:25" ht="30" customHeight="1" x14ac:dyDescent="0.3">
      <c r="A46" s="19"/>
      <c r="B46" s="20"/>
      <c r="C46" s="19"/>
      <c r="D46" s="19"/>
      <c r="E46" s="21"/>
      <c r="F46" s="23"/>
      <c r="G46" s="23"/>
      <c r="H46" s="23"/>
      <c r="I46" s="10" t="s">
        <v>16</v>
      </c>
      <c r="J46" s="4">
        <f t="shared" si="18"/>
        <v>135135.64000000001</v>
      </c>
      <c r="K46" s="4">
        <v>40635.64</v>
      </c>
      <c r="L46" s="4">
        <v>45000</v>
      </c>
      <c r="M46" s="4">
        <v>0</v>
      </c>
      <c r="N46" s="4">
        <v>49500</v>
      </c>
      <c r="O46" s="4">
        <v>0</v>
      </c>
      <c r="P46" s="4">
        <v>0</v>
      </c>
      <c r="Q46" s="21"/>
      <c r="R46" s="19"/>
      <c r="S46" s="19"/>
      <c r="T46" s="19"/>
      <c r="U46" s="19"/>
      <c r="V46" s="19"/>
      <c r="W46" s="19"/>
      <c r="X46" s="19"/>
      <c r="Y46" s="19"/>
    </row>
    <row r="47" spans="1:25" ht="28.8" customHeight="1" x14ac:dyDescent="0.3">
      <c r="A47" s="16" t="s">
        <v>70</v>
      </c>
      <c r="B47" s="17" t="s">
        <v>75</v>
      </c>
      <c r="C47" s="16">
        <v>2020</v>
      </c>
      <c r="D47" s="16">
        <v>2025</v>
      </c>
      <c r="E47" s="20" t="s">
        <v>29</v>
      </c>
      <c r="F47" s="22" t="s">
        <v>5</v>
      </c>
      <c r="G47" s="22" t="s">
        <v>5</v>
      </c>
      <c r="H47" s="22" t="s">
        <v>5</v>
      </c>
      <c r="I47" s="8" t="s">
        <v>4</v>
      </c>
      <c r="J47" s="4">
        <f t="shared" ref="J47:J50" si="19">SUM(K47:P47)</f>
        <v>11174401.24</v>
      </c>
      <c r="K47" s="3">
        <f>K48+K49+K50</f>
        <v>0</v>
      </c>
      <c r="L47" s="3">
        <f t="shared" ref="L47:P47" si="20">L48+L49+L50</f>
        <v>9493848</v>
      </c>
      <c r="M47" s="3">
        <f t="shared" si="20"/>
        <v>1500553.24</v>
      </c>
      <c r="N47" s="3">
        <f t="shared" si="20"/>
        <v>180000</v>
      </c>
      <c r="O47" s="3">
        <f t="shared" si="20"/>
        <v>0</v>
      </c>
      <c r="P47" s="3">
        <f t="shared" si="20"/>
        <v>0</v>
      </c>
      <c r="Q47" s="17" t="s">
        <v>71</v>
      </c>
      <c r="R47" s="16" t="s">
        <v>44</v>
      </c>
      <c r="S47" s="16">
        <v>1294.5999999999999</v>
      </c>
      <c r="T47" s="16">
        <v>0</v>
      </c>
      <c r="U47" s="16">
        <v>767.6</v>
      </c>
      <c r="V47" s="16">
        <v>130.19999999999999</v>
      </c>
      <c r="W47" s="16">
        <v>396.8</v>
      </c>
      <c r="X47" s="16">
        <v>0</v>
      </c>
      <c r="Y47" s="16">
        <v>0</v>
      </c>
    </row>
    <row r="48" spans="1:25" ht="49.5" customHeight="1" x14ac:dyDescent="0.3">
      <c r="A48" s="16"/>
      <c r="B48" s="17"/>
      <c r="C48" s="16"/>
      <c r="D48" s="16"/>
      <c r="E48" s="21"/>
      <c r="F48" s="23"/>
      <c r="G48" s="23"/>
      <c r="H48" s="23"/>
      <c r="I48" s="8" t="s">
        <v>38</v>
      </c>
      <c r="J48" s="4">
        <f t="shared" si="19"/>
        <v>0</v>
      </c>
      <c r="K48" s="3">
        <v>0</v>
      </c>
      <c r="L48" s="3">
        <v>0</v>
      </c>
      <c r="M48" s="3">
        <v>0</v>
      </c>
      <c r="N48" s="3">
        <v>0</v>
      </c>
      <c r="O48" s="3">
        <v>0</v>
      </c>
      <c r="P48" s="3">
        <v>0</v>
      </c>
      <c r="Q48" s="17"/>
      <c r="R48" s="16"/>
      <c r="S48" s="16"/>
      <c r="T48" s="16"/>
      <c r="U48" s="16"/>
      <c r="V48" s="16"/>
      <c r="W48" s="16"/>
      <c r="X48" s="16"/>
      <c r="Y48" s="16"/>
    </row>
    <row r="49" spans="1:25" ht="40.799999999999997" customHeight="1" x14ac:dyDescent="0.3">
      <c r="A49" s="16"/>
      <c r="B49" s="17"/>
      <c r="C49" s="16"/>
      <c r="D49" s="16"/>
      <c r="E49" s="21"/>
      <c r="F49" s="23"/>
      <c r="G49" s="23"/>
      <c r="H49" s="23"/>
      <c r="I49" s="8" t="s">
        <v>15</v>
      </c>
      <c r="J49" s="4">
        <f t="shared" si="19"/>
        <v>10539619.65</v>
      </c>
      <c r="K49" s="3">
        <v>0</v>
      </c>
      <c r="L49" s="3">
        <v>9114094.0800000001</v>
      </c>
      <c r="M49" s="3">
        <v>1425525.57</v>
      </c>
      <c r="N49" s="3">
        <v>0</v>
      </c>
      <c r="O49" s="3">
        <v>0</v>
      </c>
      <c r="P49" s="3">
        <v>0</v>
      </c>
      <c r="Q49" s="17"/>
      <c r="R49" s="16"/>
      <c r="S49" s="16"/>
      <c r="T49" s="16"/>
      <c r="U49" s="16"/>
      <c r="V49" s="16"/>
      <c r="W49" s="16"/>
      <c r="X49" s="16"/>
      <c r="Y49" s="16"/>
    </row>
    <row r="50" spans="1:25" ht="43.2" customHeight="1" x14ac:dyDescent="0.3">
      <c r="A50" s="16"/>
      <c r="B50" s="17"/>
      <c r="C50" s="19"/>
      <c r="D50" s="19"/>
      <c r="E50" s="21"/>
      <c r="F50" s="23"/>
      <c r="G50" s="23"/>
      <c r="H50" s="23"/>
      <c r="I50" s="10" t="s">
        <v>16</v>
      </c>
      <c r="J50" s="4">
        <f t="shared" si="19"/>
        <v>634781.59</v>
      </c>
      <c r="K50" s="3">
        <v>0</v>
      </c>
      <c r="L50" s="3">
        <v>379753.92</v>
      </c>
      <c r="M50" s="3">
        <v>75027.67</v>
      </c>
      <c r="N50" s="3">
        <v>180000</v>
      </c>
      <c r="O50" s="3">
        <v>0</v>
      </c>
      <c r="P50" s="3">
        <v>0</v>
      </c>
      <c r="Q50" s="17"/>
      <c r="R50" s="16"/>
      <c r="S50" s="16"/>
      <c r="T50" s="16"/>
      <c r="U50" s="16"/>
      <c r="V50" s="16"/>
      <c r="W50" s="16"/>
      <c r="X50" s="16"/>
      <c r="Y50" s="16"/>
    </row>
    <row r="51" spans="1:25" ht="21.6" customHeight="1" x14ac:dyDescent="0.3">
      <c r="A51" s="16" t="s">
        <v>85</v>
      </c>
      <c r="B51" s="17" t="s">
        <v>80</v>
      </c>
      <c r="C51" s="16">
        <v>2020</v>
      </c>
      <c r="D51" s="16">
        <v>2025</v>
      </c>
      <c r="E51" s="20" t="s">
        <v>29</v>
      </c>
      <c r="F51" s="22" t="s">
        <v>5</v>
      </c>
      <c r="G51" s="22" t="s">
        <v>5</v>
      </c>
      <c r="H51" s="22" t="s">
        <v>5</v>
      </c>
      <c r="I51" s="8" t="s">
        <v>4</v>
      </c>
      <c r="J51" s="4">
        <f t="shared" si="18"/>
        <v>2000000</v>
      </c>
      <c r="K51" s="3">
        <f>K52+K53+K54</f>
        <v>0</v>
      </c>
      <c r="L51" s="3">
        <f t="shared" ref="L51:P51" si="21">L52+L53+L54</f>
        <v>0</v>
      </c>
      <c r="M51" s="3">
        <f t="shared" si="21"/>
        <v>0</v>
      </c>
      <c r="N51" s="3">
        <f t="shared" si="21"/>
        <v>2000000</v>
      </c>
      <c r="O51" s="3">
        <f t="shared" si="21"/>
        <v>0</v>
      </c>
      <c r="P51" s="3">
        <f t="shared" si="21"/>
        <v>0</v>
      </c>
      <c r="Q51" s="17" t="s">
        <v>82</v>
      </c>
      <c r="R51" s="16" t="s">
        <v>81</v>
      </c>
      <c r="S51" s="16">
        <v>0</v>
      </c>
      <c r="T51" s="16">
        <v>0</v>
      </c>
      <c r="U51" s="16">
        <v>0</v>
      </c>
      <c r="V51" s="16">
        <v>0</v>
      </c>
      <c r="W51" s="16">
        <v>2</v>
      </c>
      <c r="X51" s="16">
        <v>0</v>
      </c>
      <c r="Y51" s="16">
        <v>0</v>
      </c>
    </row>
    <row r="52" spans="1:25" ht="31.2" customHeight="1" x14ac:dyDescent="0.3">
      <c r="A52" s="16"/>
      <c r="B52" s="17"/>
      <c r="C52" s="16"/>
      <c r="D52" s="16"/>
      <c r="E52" s="21"/>
      <c r="F52" s="23"/>
      <c r="G52" s="23"/>
      <c r="H52" s="23"/>
      <c r="I52" s="8" t="s">
        <v>38</v>
      </c>
      <c r="J52" s="4">
        <f t="shared" si="18"/>
        <v>0</v>
      </c>
      <c r="K52" s="3">
        <v>0</v>
      </c>
      <c r="L52" s="3">
        <v>0</v>
      </c>
      <c r="M52" s="3">
        <v>0</v>
      </c>
      <c r="N52" s="3">
        <v>0</v>
      </c>
      <c r="O52" s="3">
        <v>0</v>
      </c>
      <c r="P52" s="3">
        <v>0</v>
      </c>
      <c r="Q52" s="17"/>
      <c r="R52" s="16"/>
      <c r="S52" s="16"/>
      <c r="T52" s="16"/>
      <c r="U52" s="16"/>
      <c r="V52" s="16"/>
      <c r="W52" s="16"/>
      <c r="X52" s="16"/>
      <c r="Y52" s="16"/>
    </row>
    <row r="53" spans="1:25" ht="29.4" customHeight="1" x14ac:dyDescent="0.3">
      <c r="A53" s="16"/>
      <c r="B53" s="17"/>
      <c r="C53" s="16"/>
      <c r="D53" s="16"/>
      <c r="E53" s="21"/>
      <c r="F53" s="23"/>
      <c r="G53" s="23"/>
      <c r="H53" s="23"/>
      <c r="I53" s="8" t="s">
        <v>15</v>
      </c>
      <c r="J53" s="4">
        <f t="shared" si="18"/>
        <v>0</v>
      </c>
      <c r="K53" s="3">
        <v>0</v>
      </c>
      <c r="L53" s="3">
        <v>0</v>
      </c>
      <c r="M53" s="3">
        <v>0</v>
      </c>
      <c r="N53" s="3">
        <v>0</v>
      </c>
      <c r="O53" s="3">
        <v>0</v>
      </c>
      <c r="P53" s="3">
        <v>0</v>
      </c>
      <c r="Q53" s="17"/>
      <c r="R53" s="16"/>
      <c r="S53" s="16"/>
      <c r="T53" s="16"/>
      <c r="U53" s="16"/>
      <c r="V53" s="16"/>
      <c r="W53" s="16"/>
      <c r="X53" s="16"/>
      <c r="Y53" s="16"/>
    </row>
    <row r="54" spans="1:25" ht="36" customHeight="1" x14ac:dyDescent="0.3">
      <c r="A54" s="16"/>
      <c r="B54" s="17"/>
      <c r="C54" s="19"/>
      <c r="D54" s="19"/>
      <c r="E54" s="21"/>
      <c r="F54" s="23"/>
      <c r="G54" s="23"/>
      <c r="H54" s="23"/>
      <c r="I54" s="10" t="s">
        <v>16</v>
      </c>
      <c r="J54" s="4">
        <f t="shared" si="18"/>
        <v>2000000</v>
      </c>
      <c r="K54" s="3">
        <v>0</v>
      </c>
      <c r="L54" s="3">
        <v>0</v>
      </c>
      <c r="M54" s="3">
        <v>0</v>
      </c>
      <c r="N54" s="3">
        <v>2000000</v>
      </c>
      <c r="O54" s="3">
        <v>0</v>
      </c>
      <c r="P54" s="3">
        <v>0</v>
      </c>
      <c r="Q54" s="17"/>
      <c r="R54" s="16"/>
      <c r="S54" s="16"/>
      <c r="T54" s="16"/>
      <c r="U54" s="16"/>
      <c r="V54" s="16"/>
      <c r="W54" s="16"/>
      <c r="X54" s="16"/>
      <c r="Y54" s="16"/>
    </row>
    <row r="55" spans="1:25" ht="17.25" customHeight="1" x14ac:dyDescent="0.3">
      <c r="A55" s="30" t="s">
        <v>61</v>
      </c>
      <c r="B55" s="30"/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</row>
    <row r="56" spans="1:25" ht="16.2" customHeight="1" x14ac:dyDescent="0.3">
      <c r="A56" s="16" t="s">
        <v>17</v>
      </c>
      <c r="B56" s="17" t="s">
        <v>58</v>
      </c>
      <c r="C56" s="16">
        <v>2020</v>
      </c>
      <c r="D56" s="16">
        <v>2025</v>
      </c>
      <c r="E56" s="17" t="s">
        <v>29</v>
      </c>
      <c r="F56" s="18" t="s">
        <v>5</v>
      </c>
      <c r="G56" s="18" t="s">
        <v>5</v>
      </c>
      <c r="H56" s="18" t="s">
        <v>5</v>
      </c>
      <c r="I56" s="8" t="s">
        <v>4</v>
      </c>
      <c r="J56" s="3">
        <f>SUM(K56:P56)</f>
        <v>26239300.579999998</v>
      </c>
      <c r="K56" s="3">
        <f>K57+K58+K59</f>
        <v>204992.6</v>
      </c>
      <c r="L56" s="3">
        <f t="shared" ref="L56:P56" si="22">L57+L58+L59</f>
        <v>3400000</v>
      </c>
      <c r="M56" s="3">
        <f t="shared" si="22"/>
        <v>247065</v>
      </c>
      <c r="N56" s="3">
        <f t="shared" si="22"/>
        <v>22387242.979999997</v>
      </c>
      <c r="O56" s="3">
        <f t="shared" si="22"/>
        <v>0</v>
      </c>
      <c r="P56" s="3">
        <f t="shared" si="22"/>
        <v>0</v>
      </c>
      <c r="Q56" s="16" t="s">
        <v>5</v>
      </c>
      <c r="R56" s="16" t="s">
        <v>5</v>
      </c>
      <c r="S56" s="16" t="s">
        <v>5</v>
      </c>
      <c r="T56" s="16" t="s">
        <v>5</v>
      </c>
      <c r="U56" s="16" t="s">
        <v>5</v>
      </c>
      <c r="V56" s="16" t="s">
        <v>5</v>
      </c>
      <c r="W56" s="16" t="s">
        <v>5</v>
      </c>
      <c r="X56" s="16" t="s">
        <v>5</v>
      </c>
      <c r="Y56" s="16" t="s">
        <v>5</v>
      </c>
    </row>
    <row r="57" spans="1:25" ht="32.25" customHeight="1" x14ac:dyDescent="0.3">
      <c r="A57" s="16"/>
      <c r="B57" s="17"/>
      <c r="C57" s="16"/>
      <c r="D57" s="16"/>
      <c r="E57" s="17"/>
      <c r="F57" s="18"/>
      <c r="G57" s="18"/>
      <c r="H57" s="18"/>
      <c r="I57" s="8" t="s">
        <v>38</v>
      </c>
      <c r="J57" s="3">
        <f t="shared" ref="J57:J75" si="23">SUM(K57:P57)</f>
        <v>19174000</v>
      </c>
      <c r="K57" s="3">
        <f>K61+K65+K69+K73</f>
        <v>0</v>
      </c>
      <c r="L57" s="3">
        <f t="shared" ref="L57:P57" si="24">L61+L65+L69+L73</f>
        <v>0</v>
      </c>
      <c r="M57" s="3">
        <f t="shared" si="24"/>
        <v>0</v>
      </c>
      <c r="N57" s="3">
        <f t="shared" si="24"/>
        <v>19174000</v>
      </c>
      <c r="O57" s="3">
        <f t="shared" si="24"/>
        <v>0</v>
      </c>
      <c r="P57" s="3">
        <f t="shared" si="24"/>
        <v>0</v>
      </c>
      <c r="Q57" s="16"/>
      <c r="R57" s="16"/>
      <c r="S57" s="16"/>
      <c r="T57" s="16"/>
      <c r="U57" s="16"/>
      <c r="V57" s="16"/>
      <c r="W57" s="16"/>
      <c r="X57" s="16"/>
      <c r="Y57" s="16"/>
    </row>
    <row r="58" spans="1:25" ht="32.25" customHeight="1" x14ac:dyDescent="0.3">
      <c r="A58" s="16"/>
      <c r="B58" s="17"/>
      <c r="C58" s="16"/>
      <c r="D58" s="16"/>
      <c r="E58" s="17"/>
      <c r="F58" s="18"/>
      <c r="G58" s="18"/>
      <c r="H58" s="18"/>
      <c r="I58" s="8" t="s">
        <v>15</v>
      </c>
      <c r="J58" s="3">
        <f t="shared" si="23"/>
        <v>2280785.2599999998</v>
      </c>
      <c r="K58" s="3">
        <f t="shared" ref="K58:P59" si="25">K62+K66+K70+K74</f>
        <v>0</v>
      </c>
      <c r="L58" s="3">
        <f t="shared" si="25"/>
        <v>0</v>
      </c>
      <c r="M58" s="3">
        <f t="shared" si="25"/>
        <v>0</v>
      </c>
      <c r="N58" s="3">
        <f t="shared" si="25"/>
        <v>2280785.2599999998</v>
      </c>
      <c r="O58" s="3">
        <f t="shared" si="25"/>
        <v>0</v>
      </c>
      <c r="P58" s="3">
        <f t="shared" si="25"/>
        <v>0</v>
      </c>
      <c r="Q58" s="16"/>
      <c r="R58" s="16"/>
      <c r="S58" s="16"/>
      <c r="T58" s="16"/>
      <c r="U58" s="16"/>
      <c r="V58" s="16"/>
      <c r="W58" s="16"/>
      <c r="X58" s="16"/>
      <c r="Y58" s="16"/>
    </row>
    <row r="59" spans="1:25" ht="27.6" customHeight="1" x14ac:dyDescent="0.3">
      <c r="A59" s="16"/>
      <c r="B59" s="17"/>
      <c r="C59" s="16"/>
      <c r="D59" s="16"/>
      <c r="E59" s="17"/>
      <c r="F59" s="18"/>
      <c r="G59" s="18"/>
      <c r="H59" s="18"/>
      <c r="I59" s="8" t="s">
        <v>16</v>
      </c>
      <c r="J59" s="3">
        <f t="shared" si="23"/>
        <v>4784515.32</v>
      </c>
      <c r="K59" s="3">
        <f t="shared" si="25"/>
        <v>204992.6</v>
      </c>
      <c r="L59" s="3">
        <f t="shared" si="25"/>
        <v>3400000</v>
      </c>
      <c r="M59" s="3">
        <f t="shared" si="25"/>
        <v>247065</v>
      </c>
      <c r="N59" s="3">
        <f t="shared" si="25"/>
        <v>932457.72000000009</v>
      </c>
      <c r="O59" s="3">
        <f t="shared" si="25"/>
        <v>0</v>
      </c>
      <c r="P59" s="3">
        <f t="shared" si="25"/>
        <v>0</v>
      </c>
      <c r="Q59" s="16"/>
      <c r="R59" s="16"/>
      <c r="S59" s="16"/>
      <c r="T59" s="16"/>
      <c r="U59" s="16"/>
      <c r="V59" s="16"/>
      <c r="W59" s="16"/>
      <c r="X59" s="16"/>
      <c r="Y59" s="16"/>
    </row>
    <row r="60" spans="1:25" ht="19.8" customHeight="1" x14ac:dyDescent="0.3">
      <c r="A60" s="16" t="s">
        <v>51</v>
      </c>
      <c r="B60" s="17" t="s">
        <v>53</v>
      </c>
      <c r="C60" s="16">
        <v>2020</v>
      </c>
      <c r="D60" s="16">
        <v>2025</v>
      </c>
      <c r="E60" s="17" t="s">
        <v>29</v>
      </c>
      <c r="F60" s="18" t="s">
        <v>5</v>
      </c>
      <c r="G60" s="18" t="s">
        <v>5</v>
      </c>
      <c r="H60" s="18" t="s">
        <v>5</v>
      </c>
      <c r="I60" s="8" t="s">
        <v>4</v>
      </c>
      <c r="J60" s="3">
        <f t="shared" si="23"/>
        <v>3824992.6</v>
      </c>
      <c r="K60" s="3">
        <f>K61+K62+K63</f>
        <v>204992.6</v>
      </c>
      <c r="L60" s="3">
        <f t="shared" ref="L60:P60" si="26">L61+L62+L63</f>
        <v>3400000</v>
      </c>
      <c r="M60" s="3">
        <f t="shared" si="26"/>
        <v>0</v>
      </c>
      <c r="N60" s="3">
        <f t="shared" si="26"/>
        <v>220000</v>
      </c>
      <c r="O60" s="3">
        <f t="shared" si="26"/>
        <v>0</v>
      </c>
      <c r="P60" s="3">
        <f t="shared" si="26"/>
        <v>0</v>
      </c>
      <c r="Q60" s="20" t="s">
        <v>47</v>
      </c>
      <c r="R60" s="19" t="s">
        <v>46</v>
      </c>
      <c r="S60" s="19">
        <v>7.1</v>
      </c>
      <c r="T60" s="19">
        <v>1.1000000000000001</v>
      </c>
      <c r="U60" s="19">
        <v>3.3</v>
      </c>
      <c r="V60" s="19">
        <v>0</v>
      </c>
      <c r="W60" s="19">
        <v>0</v>
      </c>
      <c r="X60" s="19">
        <v>0</v>
      </c>
      <c r="Y60" s="19">
        <v>0</v>
      </c>
    </row>
    <row r="61" spans="1:25" ht="34.799999999999997" customHeight="1" x14ac:dyDescent="0.3">
      <c r="A61" s="16"/>
      <c r="B61" s="17"/>
      <c r="C61" s="16"/>
      <c r="D61" s="16"/>
      <c r="E61" s="17"/>
      <c r="F61" s="18"/>
      <c r="G61" s="18"/>
      <c r="H61" s="18"/>
      <c r="I61" s="8" t="s">
        <v>38</v>
      </c>
      <c r="J61" s="3">
        <f t="shared" si="23"/>
        <v>0</v>
      </c>
      <c r="K61" s="3">
        <v>0</v>
      </c>
      <c r="L61" s="3">
        <v>0</v>
      </c>
      <c r="M61" s="3">
        <v>0</v>
      </c>
      <c r="N61" s="3">
        <v>0</v>
      </c>
      <c r="O61" s="3">
        <v>0</v>
      </c>
      <c r="P61" s="3">
        <v>0</v>
      </c>
      <c r="Q61" s="21"/>
      <c r="R61" s="29"/>
      <c r="S61" s="29"/>
      <c r="T61" s="29"/>
      <c r="U61" s="29"/>
      <c r="V61" s="29"/>
      <c r="W61" s="29"/>
      <c r="X61" s="29"/>
      <c r="Y61" s="29"/>
    </row>
    <row r="62" spans="1:25" ht="27.6" x14ac:dyDescent="0.3">
      <c r="A62" s="16"/>
      <c r="B62" s="17"/>
      <c r="C62" s="16"/>
      <c r="D62" s="16"/>
      <c r="E62" s="17"/>
      <c r="F62" s="18"/>
      <c r="G62" s="18"/>
      <c r="H62" s="18"/>
      <c r="I62" s="8" t="s">
        <v>15</v>
      </c>
      <c r="J62" s="3">
        <f t="shared" si="23"/>
        <v>0</v>
      </c>
      <c r="K62" s="3">
        <v>0</v>
      </c>
      <c r="L62" s="3">
        <v>0</v>
      </c>
      <c r="M62" s="3">
        <v>0</v>
      </c>
      <c r="N62" s="3">
        <v>0</v>
      </c>
      <c r="O62" s="3">
        <v>0</v>
      </c>
      <c r="P62" s="3">
        <v>0</v>
      </c>
      <c r="Q62" s="21"/>
      <c r="R62" s="29"/>
      <c r="S62" s="29"/>
      <c r="T62" s="29"/>
      <c r="U62" s="29"/>
      <c r="V62" s="29"/>
      <c r="W62" s="29"/>
      <c r="X62" s="29"/>
      <c r="Y62" s="29"/>
    </row>
    <row r="63" spans="1:25" ht="31.2" customHeight="1" x14ac:dyDescent="0.3">
      <c r="A63" s="19"/>
      <c r="B63" s="20"/>
      <c r="C63" s="19"/>
      <c r="D63" s="19"/>
      <c r="E63" s="20"/>
      <c r="F63" s="18"/>
      <c r="G63" s="18"/>
      <c r="H63" s="18"/>
      <c r="I63" s="10" t="s">
        <v>16</v>
      </c>
      <c r="J63" s="3">
        <f t="shared" si="23"/>
        <v>3824992.6</v>
      </c>
      <c r="K63" s="5">
        <v>204992.6</v>
      </c>
      <c r="L63" s="4">
        <v>3400000</v>
      </c>
      <c r="M63" s="4">
        <v>0</v>
      </c>
      <c r="N63" s="4">
        <v>220000</v>
      </c>
      <c r="O63" s="4">
        <v>0</v>
      </c>
      <c r="P63" s="4">
        <v>0</v>
      </c>
      <c r="Q63" s="21"/>
      <c r="R63" s="29"/>
      <c r="S63" s="29"/>
      <c r="T63" s="29"/>
      <c r="U63" s="29"/>
      <c r="V63" s="29"/>
      <c r="W63" s="29"/>
      <c r="X63" s="29"/>
      <c r="Y63" s="29"/>
    </row>
    <row r="64" spans="1:25" ht="15" customHeight="1" x14ac:dyDescent="0.3">
      <c r="A64" s="16" t="s">
        <v>54</v>
      </c>
      <c r="B64" s="17" t="s">
        <v>55</v>
      </c>
      <c r="C64" s="16">
        <v>2020</v>
      </c>
      <c r="D64" s="16">
        <v>2025</v>
      </c>
      <c r="E64" s="17" t="s">
        <v>29</v>
      </c>
      <c r="F64" s="18" t="s">
        <v>5</v>
      </c>
      <c r="G64" s="18" t="s">
        <v>5</v>
      </c>
      <c r="H64" s="18" t="s">
        <v>5</v>
      </c>
      <c r="I64" s="8" t="s">
        <v>4</v>
      </c>
      <c r="J64" s="3">
        <f t="shared" ref="J64:J71" si="27">SUM(K64:P64)</f>
        <v>0</v>
      </c>
      <c r="K64" s="3">
        <f>K65+K66+K67</f>
        <v>0</v>
      </c>
      <c r="L64" s="3">
        <f t="shared" ref="L64:P64" si="28">L65+L66+L67</f>
        <v>0</v>
      </c>
      <c r="M64" s="3">
        <f t="shared" si="28"/>
        <v>0</v>
      </c>
      <c r="N64" s="3">
        <f t="shared" si="28"/>
        <v>0</v>
      </c>
      <c r="O64" s="3">
        <f t="shared" si="28"/>
        <v>0</v>
      </c>
      <c r="P64" s="3">
        <f t="shared" si="28"/>
        <v>0</v>
      </c>
      <c r="Q64" s="17" t="s">
        <v>5</v>
      </c>
      <c r="R64" s="16" t="s">
        <v>5</v>
      </c>
      <c r="S64" s="16" t="s">
        <v>5</v>
      </c>
      <c r="T64" s="16" t="s">
        <v>5</v>
      </c>
      <c r="U64" s="16" t="s">
        <v>5</v>
      </c>
      <c r="V64" s="16" t="s">
        <v>5</v>
      </c>
      <c r="W64" s="16" t="s">
        <v>5</v>
      </c>
      <c r="X64" s="16" t="s">
        <v>5</v>
      </c>
      <c r="Y64" s="16" t="s">
        <v>5</v>
      </c>
    </row>
    <row r="65" spans="1:25" ht="27.6" x14ac:dyDescent="0.3">
      <c r="A65" s="16"/>
      <c r="B65" s="17"/>
      <c r="C65" s="16"/>
      <c r="D65" s="16"/>
      <c r="E65" s="17"/>
      <c r="F65" s="18"/>
      <c r="G65" s="18"/>
      <c r="H65" s="18"/>
      <c r="I65" s="8" t="s">
        <v>38</v>
      </c>
      <c r="J65" s="3">
        <f t="shared" si="27"/>
        <v>0</v>
      </c>
      <c r="K65" s="3">
        <v>0</v>
      </c>
      <c r="L65" s="3">
        <v>0</v>
      </c>
      <c r="M65" s="3">
        <v>0</v>
      </c>
      <c r="N65" s="3">
        <v>0</v>
      </c>
      <c r="O65" s="3">
        <v>0</v>
      </c>
      <c r="P65" s="3">
        <v>0</v>
      </c>
      <c r="Q65" s="17"/>
      <c r="R65" s="16"/>
      <c r="S65" s="16"/>
      <c r="T65" s="16"/>
      <c r="U65" s="16"/>
      <c r="V65" s="16"/>
      <c r="W65" s="16"/>
      <c r="X65" s="16"/>
      <c r="Y65" s="16"/>
    </row>
    <row r="66" spans="1:25" ht="34.799999999999997" customHeight="1" x14ac:dyDescent="0.3">
      <c r="A66" s="16"/>
      <c r="B66" s="17"/>
      <c r="C66" s="16"/>
      <c r="D66" s="16"/>
      <c r="E66" s="17"/>
      <c r="F66" s="18"/>
      <c r="G66" s="18"/>
      <c r="H66" s="18"/>
      <c r="I66" s="8" t="s">
        <v>15</v>
      </c>
      <c r="J66" s="3">
        <f t="shared" si="27"/>
        <v>0</v>
      </c>
      <c r="K66" s="3">
        <v>0</v>
      </c>
      <c r="L66" s="3">
        <v>0</v>
      </c>
      <c r="M66" s="3">
        <v>0</v>
      </c>
      <c r="N66" s="3">
        <v>0</v>
      </c>
      <c r="O66" s="3">
        <v>0</v>
      </c>
      <c r="P66" s="3">
        <v>0</v>
      </c>
      <c r="Q66" s="17"/>
      <c r="R66" s="16"/>
      <c r="S66" s="16"/>
      <c r="T66" s="16"/>
      <c r="U66" s="16"/>
      <c r="V66" s="16"/>
      <c r="W66" s="16"/>
      <c r="X66" s="16"/>
      <c r="Y66" s="16"/>
    </row>
    <row r="67" spans="1:25" ht="27.6" customHeight="1" x14ac:dyDescent="0.3">
      <c r="A67" s="16"/>
      <c r="B67" s="17"/>
      <c r="C67" s="16"/>
      <c r="D67" s="16"/>
      <c r="E67" s="17"/>
      <c r="F67" s="18"/>
      <c r="G67" s="18"/>
      <c r="H67" s="18"/>
      <c r="I67" s="8" t="s">
        <v>16</v>
      </c>
      <c r="J67" s="3">
        <f t="shared" si="27"/>
        <v>0</v>
      </c>
      <c r="K67" s="4">
        <v>0</v>
      </c>
      <c r="L67" s="3">
        <v>0</v>
      </c>
      <c r="M67" s="3">
        <v>0</v>
      </c>
      <c r="N67" s="3">
        <v>0</v>
      </c>
      <c r="O67" s="3">
        <v>0</v>
      </c>
      <c r="P67" s="3">
        <v>0</v>
      </c>
      <c r="Q67" s="17"/>
      <c r="R67" s="16"/>
      <c r="S67" s="16"/>
      <c r="T67" s="16"/>
      <c r="U67" s="16"/>
      <c r="V67" s="16"/>
      <c r="W67" s="16"/>
      <c r="X67" s="16"/>
      <c r="Y67" s="16"/>
    </row>
    <row r="68" spans="1:25" x14ac:dyDescent="0.3">
      <c r="A68" s="16" t="s">
        <v>72</v>
      </c>
      <c r="B68" s="17" t="s">
        <v>73</v>
      </c>
      <c r="C68" s="16">
        <v>2021</v>
      </c>
      <c r="D68" s="16">
        <v>2025</v>
      </c>
      <c r="E68" s="17" t="s">
        <v>29</v>
      </c>
      <c r="F68" s="18" t="s">
        <v>5</v>
      </c>
      <c r="G68" s="18" t="s">
        <v>5</v>
      </c>
      <c r="H68" s="18" t="s">
        <v>5</v>
      </c>
      <c r="I68" s="8" t="s">
        <v>4</v>
      </c>
      <c r="J68" s="3">
        <f t="shared" si="27"/>
        <v>20203605.960000001</v>
      </c>
      <c r="K68" s="3">
        <f>K69+K70+K71</f>
        <v>0</v>
      </c>
      <c r="L68" s="3">
        <f t="shared" ref="L68:P68" si="29">L69+L70+L71</f>
        <v>0</v>
      </c>
      <c r="M68" s="3">
        <f t="shared" si="29"/>
        <v>247065</v>
      </c>
      <c r="N68" s="3">
        <f t="shared" si="29"/>
        <v>19956540.960000001</v>
      </c>
      <c r="O68" s="3">
        <f t="shared" si="29"/>
        <v>0</v>
      </c>
      <c r="P68" s="3">
        <f t="shared" si="29"/>
        <v>0</v>
      </c>
      <c r="Q68" s="17" t="s">
        <v>74</v>
      </c>
      <c r="R68" s="16" t="s">
        <v>46</v>
      </c>
      <c r="S68" s="16">
        <v>4.0669700000000004</v>
      </c>
      <c r="T68" s="16" t="s">
        <v>5</v>
      </c>
      <c r="U68" s="16" t="s">
        <v>5</v>
      </c>
      <c r="V68" s="16" t="s">
        <v>5</v>
      </c>
      <c r="W68" s="16">
        <v>4.0669700000000004</v>
      </c>
      <c r="X68" s="16" t="s">
        <v>5</v>
      </c>
      <c r="Y68" s="16" t="s">
        <v>5</v>
      </c>
    </row>
    <row r="69" spans="1:25" ht="27.6" x14ac:dyDescent="0.3">
      <c r="A69" s="16"/>
      <c r="B69" s="17"/>
      <c r="C69" s="16"/>
      <c r="D69" s="16"/>
      <c r="E69" s="17"/>
      <c r="F69" s="18"/>
      <c r="G69" s="18"/>
      <c r="H69" s="18"/>
      <c r="I69" s="8" t="s">
        <v>38</v>
      </c>
      <c r="J69" s="3">
        <f t="shared" si="27"/>
        <v>19174000</v>
      </c>
      <c r="K69" s="3">
        <v>0</v>
      </c>
      <c r="L69" s="3">
        <v>0</v>
      </c>
      <c r="M69" s="3">
        <v>0</v>
      </c>
      <c r="N69" s="3">
        <v>19174000</v>
      </c>
      <c r="O69" s="3">
        <v>0</v>
      </c>
      <c r="P69" s="3">
        <v>0</v>
      </c>
      <c r="Q69" s="17"/>
      <c r="R69" s="16"/>
      <c r="S69" s="16"/>
      <c r="T69" s="16"/>
      <c r="U69" s="16"/>
      <c r="V69" s="16"/>
      <c r="W69" s="16"/>
      <c r="X69" s="16"/>
      <c r="Y69" s="16"/>
    </row>
    <row r="70" spans="1:25" ht="27.6" x14ac:dyDescent="0.3">
      <c r="A70" s="16"/>
      <c r="B70" s="17"/>
      <c r="C70" s="16"/>
      <c r="D70" s="16"/>
      <c r="E70" s="17"/>
      <c r="F70" s="18"/>
      <c r="G70" s="18"/>
      <c r="H70" s="18"/>
      <c r="I70" s="8" t="s">
        <v>15</v>
      </c>
      <c r="J70" s="3">
        <f t="shared" si="27"/>
        <v>391306.12</v>
      </c>
      <c r="K70" s="3">
        <v>0</v>
      </c>
      <c r="L70" s="3">
        <v>0</v>
      </c>
      <c r="M70" s="3">
        <v>0</v>
      </c>
      <c r="N70" s="3">
        <v>391306.12</v>
      </c>
      <c r="O70" s="3">
        <v>0</v>
      </c>
      <c r="P70" s="3">
        <v>0</v>
      </c>
      <c r="Q70" s="17"/>
      <c r="R70" s="16"/>
      <c r="S70" s="16"/>
      <c r="T70" s="16"/>
      <c r="U70" s="16"/>
      <c r="V70" s="16"/>
      <c r="W70" s="16"/>
      <c r="X70" s="16"/>
      <c r="Y70" s="16"/>
    </row>
    <row r="71" spans="1:25" ht="27.6" x14ac:dyDescent="0.3">
      <c r="A71" s="16"/>
      <c r="B71" s="17"/>
      <c r="C71" s="16"/>
      <c r="D71" s="16"/>
      <c r="E71" s="17"/>
      <c r="F71" s="18"/>
      <c r="G71" s="18"/>
      <c r="H71" s="18"/>
      <c r="I71" s="8" t="s">
        <v>16</v>
      </c>
      <c r="J71" s="3">
        <f t="shared" si="27"/>
        <v>638299.84000000008</v>
      </c>
      <c r="K71" s="4">
        <v>0</v>
      </c>
      <c r="L71" s="3">
        <v>0</v>
      </c>
      <c r="M71" s="3">
        <v>247065</v>
      </c>
      <c r="N71" s="3">
        <v>391234.84</v>
      </c>
      <c r="O71" s="3">
        <v>0</v>
      </c>
      <c r="P71" s="3">
        <v>0</v>
      </c>
      <c r="Q71" s="17"/>
      <c r="R71" s="16"/>
      <c r="S71" s="16"/>
      <c r="T71" s="16"/>
      <c r="U71" s="16"/>
      <c r="V71" s="16"/>
      <c r="W71" s="16"/>
      <c r="X71" s="16"/>
      <c r="Y71" s="16"/>
    </row>
    <row r="72" spans="1:25" x14ac:dyDescent="0.3">
      <c r="A72" s="16" t="s">
        <v>76</v>
      </c>
      <c r="B72" s="17" t="s">
        <v>77</v>
      </c>
      <c r="C72" s="16">
        <v>2021</v>
      </c>
      <c r="D72" s="16">
        <v>2025</v>
      </c>
      <c r="E72" s="17" t="s">
        <v>29</v>
      </c>
      <c r="F72" s="18" t="s">
        <v>5</v>
      </c>
      <c r="G72" s="18" t="s">
        <v>5</v>
      </c>
      <c r="H72" s="18" t="s">
        <v>5</v>
      </c>
      <c r="I72" s="8" t="s">
        <v>4</v>
      </c>
      <c r="J72" s="3">
        <f t="shared" si="23"/>
        <v>2210702.02</v>
      </c>
      <c r="K72" s="3">
        <f>K73+K74+K75</f>
        <v>0</v>
      </c>
      <c r="L72" s="3">
        <f t="shared" ref="L72:P72" si="30">L73+L74+L75</f>
        <v>0</v>
      </c>
      <c r="M72" s="3">
        <f t="shared" si="30"/>
        <v>0</v>
      </c>
      <c r="N72" s="3">
        <f t="shared" si="30"/>
        <v>2210702.02</v>
      </c>
      <c r="O72" s="3">
        <f t="shared" si="30"/>
        <v>0</v>
      </c>
      <c r="P72" s="3">
        <f t="shared" si="30"/>
        <v>0</v>
      </c>
      <c r="Q72" s="17" t="s">
        <v>78</v>
      </c>
      <c r="R72" s="16" t="s">
        <v>79</v>
      </c>
      <c r="S72" s="16">
        <v>4</v>
      </c>
      <c r="T72" s="16" t="s">
        <v>5</v>
      </c>
      <c r="U72" s="16" t="s">
        <v>5</v>
      </c>
      <c r="V72" s="16" t="s">
        <v>5</v>
      </c>
      <c r="W72" s="16">
        <v>4</v>
      </c>
      <c r="X72" s="16" t="s">
        <v>5</v>
      </c>
      <c r="Y72" s="16" t="s">
        <v>5</v>
      </c>
    </row>
    <row r="73" spans="1:25" ht="27.6" x14ac:dyDescent="0.3">
      <c r="A73" s="16"/>
      <c r="B73" s="17"/>
      <c r="C73" s="16"/>
      <c r="D73" s="16"/>
      <c r="E73" s="17"/>
      <c r="F73" s="18"/>
      <c r="G73" s="18"/>
      <c r="H73" s="18"/>
      <c r="I73" s="8" t="s">
        <v>38</v>
      </c>
      <c r="J73" s="3">
        <f t="shared" si="23"/>
        <v>0</v>
      </c>
      <c r="K73" s="3">
        <v>0</v>
      </c>
      <c r="L73" s="3">
        <v>0</v>
      </c>
      <c r="M73" s="3">
        <v>0</v>
      </c>
      <c r="N73" s="3">
        <v>0</v>
      </c>
      <c r="O73" s="3">
        <v>0</v>
      </c>
      <c r="P73" s="3">
        <v>0</v>
      </c>
      <c r="Q73" s="17"/>
      <c r="R73" s="16"/>
      <c r="S73" s="16"/>
      <c r="T73" s="16"/>
      <c r="U73" s="16"/>
      <c r="V73" s="16"/>
      <c r="W73" s="16"/>
      <c r="X73" s="16"/>
      <c r="Y73" s="16"/>
    </row>
    <row r="74" spans="1:25" ht="27.6" x14ac:dyDescent="0.3">
      <c r="A74" s="16"/>
      <c r="B74" s="17"/>
      <c r="C74" s="16"/>
      <c r="D74" s="16"/>
      <c r="E74" s="17"/>
      <c r="F74" s="18"/>
      <c r="G74" s="18"/>
      <c r="H74" s="18"/>
      <c r="I74" s="8" t="s">
        <v>15</v>
      </c>
      <c r="J74" s="3">
        <f t="shared" si="23"/>
        <v>1889479.14</v>
      </c>
      <c r="K74" s="3">
        <v>0</v>
      </c>
      <c r="L74" s="3">
        <v>0</v>
      </c>
      <c r="M74" s="3">
        <v>0</v>
      </c>
      <c r="N74" s="3">
        <v>1889479.14</v>
      </c>
      <c r="O74" s="3">
        <v>0</v>
      </c>
      <c r="P74" s="3">
        <v>0</v>
      </c>
      <c r="Q74" s="17"/>
      <c r="R74" s="16"/>
      <c r="S74" s="16"/>
      <c r="T74" s="16"/>
      <c r="U74" s="16"/>
      <c r="V74" s="16"/>
      <c r="W74" s="16"/>
      <c r="X74" s="16"/>
      <c r="Y74" s="16"/>
    </row>
    <row r="75" spans="1:25" ht="27.6" x14ac:dyDescent="0.3">
      <c r="A75" s="16"/>
      <c r="B75" s="17"/>
      <c r="C75" s="16"/>
      <c r="D75" s="16"/>
      <c r="E75" s="17"/>
      <c r="F75" s="18"/>
      <c r="G75" s="18"/>
      <c r="H75" s="18"/>
      <c r="I75" s="8" t="s">
        <v>16</v>
      </c>
      <c r="J75" s="3">
        <f t="shared" si="23"/>
        <v>321222.88</v>
      </c>
      <c r="K75" s="4">
        <v>0</v>
      </c>
      <c r="L75" s="3">
        <v>0</v>
      </c>
      <c r="M75" s="3">
        <v>0</v>
      </c>
      <c r="N75" s="3">
        <v>321222.88</v>
      </c>
      <c r="O75" s="3">
        <v>0</v>
      </c>
      <c r="P75" s="3">
        <v>0</v>
      </c>
      <c r="Q75" s="17"/>
      <c r="R75" s="16"/>
      <c r="S75" s="16"/>
      <c r="T75" s="16"/>
      <c r="U75" s="16"/>
      <c r="V75" s="16"/>
      <c r="W75" s="16"/>
      <c r="X75" s="16"/>
      <c r="Y75" s="16"/>
    </row>
    <row r="76" spans="1:25" x14ac:dyDescent="0.3">
      <c r="A76" s="26" t="s">
        <v>62</v>
      </c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8"/>
    </row>
    <row r="77" spans="1:25" ht="13.5" customHeight="1" x14ac:dyDescent="0.3">
      <c r="A77" s="19" t="s">
        <v>18</v>
      </c>
      <c r="B77" s="20" t="s">
        <v>59</v>
      </c>
      <c r="C77" s="19">
        <v>2020</v>
      </c>
      <c r="D77" s="19">
        <v>2025</v>
      </c>
      <c r="E77" s="20" t="s">
        <v>29</v>
      </c>
      <c r="F77" s="22" t="s">
        <v>5</v>
      </c>
      <c r="G77" s="22" t="s">
        <v>5</v>
      </c>
      <c r="H77" s="22" t="s">
        <v>5</v>
      </c>
      <c r="I77" s="8" t="s">
        <v>4</v>
      </c>
      <c r="J77" s="3">
        <f>SUM(K77:P77)</f>
        <v>0</v>
      </c>
      <c r="K77" s="3">
        <f>K78+K79+K80</f>
        <v>0</v>
      </c>
      <c r="L77" s="3">
        <f t="shared" ref="L77:P77" si="31">L78+L79+L80</f>
        <v>0</v>
      </c>
      <c r="M77" s="3">
        <f t="shared" si="31"/>
        <v>0</v>
      </c>
      <c r="N77" s="3">
        <f t="shared" si="31"/>
        <v>0</v>
      </c>
      <c r="O77" s="3">
        <f t="shared" si="31"/>
        <v>0</v>
      </c>
      <c r="P77" s="3">
        <f t="shared" si="31"/>
        <v>0</v>
      </c>
      <c r="Q77" s="16" t="s">
        <v>5</v>
      </c>
      <c r="R77" s="16" t="s">
        <v>5</v>
      </c>
      <c r="S77" s="16" t="s">
        <v>5</v>
      </c>
      <c r="T77" s="16" t="s">
        <v>5</v>
      </c>
      <c r="U77" s="16" t="s">
        <v>5</v>
      </c>
      <c r="V77" s="16" t="s">
        <v>5</v>
      </c>
      <c r="W77" s="16" t="s">
        <v>5</v>
      </c>
      <c r="X77" s="16" t="s">
        <v>5</v>
      </c>
      <c r="Y77" s="16" t="s">
        <v>5</v>
      </c>
    </row>
    <row r="78" spans="1:25" ht="31.5" customHeight="1" x14ac:dyDescent="0.3">
      <c r="A78" s="29"/>
      <c r="B78" s="21"/>
      <c r="C78" s="29"/>
      <c r="D78" s="29"/>
      <c r="E78" s="21"/>
      <c r="F78" s="23"/>
      <c r="G78" s="23"/>
      <c r="H78" s="23"/>
      <c r="I78" s="8" t="s">
        <v>38</v>
      </c>
      <c r="J78" s="3">
        <f t="shared" ref="J78:J83" si="32">SUM(K78:P78)</f>
        <v>0</v>
      </c>
      <c r="K78" s="3">
        <v>0</v>
      </c>
      <c r="L78" s="3">
        <v>0</v>
      </c>
      <c r="M78" s="3">
        <v>0</v>
      </c>
      <c r="N78" s="3">
        <v>0</v>
      </c>
      <c r="O78" s="3">
        <v>0</v>
      </c>
      <c r="P78" s="3">
        <v>0</v>
      </c>
      <c r="Q78" s="16"/>
      <c r="R78" s="16"/>
      <c r="S78" s="16"/>
      <c r="T78" s="16"/>
      <c r="U78" s="16"/>
      <c r="V78" s="16"/>
      <c r="W78" s="16"/>
      <c r="X78" s="16"/>
      <c r="Y78" s="16"/>
    </row>
    <row r="79" spans="1:25" ht="31.5" customHeight="1" x14ac:dyDescent="0.3">
      <c r="A79" s="29"/>
      <c r="B79" s="21"/>
      <c r="C79" s="29"/>
      <c r="D79" s="29"/>
      <c r="E79" s="21"/>
      <c r="F79" s="23"/>
      <c r="G79" s="23"/>
      <c r="H79" s="23"/>
      <c r="I79" s="8" t="s">
        <v>15</v>
      </c>
      <c r="J79" s="3">
        <f t="shared" si="32"/>
        <v>0</v>
      </c>
      <c r="K79" s="3">
        <v>0</v>
      </c>
      <c r="L79" s="3">
        <v>0</v>
      </c>
      <c r="M79" s="3">
        <v>0</v>
      </c>
      <c r="N79" s="3">
        <v>0</v>
      </c>
      <c r="O79" s="3">
        <v>0</v>
      </c>
      <c r="P79" s="3">
        <v>0</v>
      </c>
      <c r="Q79" s="16"/>
      <c r="R79" s="16"/>
      <c r="S79" s="16"/>
      <c r="T79" s="16"/>
      <c r="U79" s="16"/>
      <c r="V79" s="16"/>
      <c r="W79" s="16"/>
      <c r="X79" s="16"/>
      <c r="Y79" s="16"/>
    </row>
    <row r="80" spans="1:25" ht="31.5" customHeight="1" x14ac:dyDescent="0.3">
      <c r="A80" s="29"/>
      <c r="B80" s="21"/>
      <c r="C80" s="29"/>
      <c r="D80" s="29"/>
      <c r="E80" s="21"/>
      <c r="F80" s="23"/>
      <c r="G80" s="23"/>
      <c r="H80" s="23"/>
      <c r="I80" s="8" t="s">
        <v>16</v>
      </c>
      <c r="J80" s="3">
        <f t="shared" si="32"/>
        <v>0</v>
      </c>
      <c r="K80" s="3">
        <v>0</v>
      </c>
      <c r="L80" s="3">
        <v>0</v>
      </c>
      <c r="M80" s="3">
        <v>0</v>
      </c>
      <c r="N80" s="3">
        <v>0</v>
      </c>
      <c r="O80" s="3">
        <v>0</v>
      </c>
      <c r="P80" s="3">
        <v>0</v>
      </c>
      <c r="Q80" s="16"/>
      <c r="R80" s="16"/>
      <c r="S80" s="16"/>
      <c r="T80" s="16"/>
      <c r="U80" s="16"/>
      <c r="V80" s="16"/>
      <c r="W80" s="16"/>
      <c r="X80" s="16"/>
      <c r="Y80" s="16"/>
    </row>
    <row r="81" spans="1:25" x14ac:dyDescent="0.3">
      <c r="A81" s="16" t="s">
        <v>8</v>
      </c>
      <c r="B81" s="16"/>
      <c r="C81" s="16">
        <v>2020</v>
      </c>
      <c r="D81" s="16">
        <v>2025</v>
      </c>
      <c r="E81" s="16" t="s">
        <v>5</v>
      </c>
      <c r="F81" s="16" t="s">
        <v>5</v>
      </c>
      <c r="G81" s="16" t="s">
        <v>5</v>
      </c>
      <c r="H81" s="16" t="s">
        <v>5</v>
      </c>
      <c r="I81" s="11" t="s">
        <v>4</v>
      </c>
      <c r="J81" s="3">
        <f t="shared" si="32"/>
        <v>226605412.10000002</v>
      </c>
      <c r="K81" s="3">
        <f>K82+K83+K84+K85</f>
        <v>17731909.530000001</v>
      </c>
      <c r="L81" s="3">
        <f t="shared" ref="L81:P81" si="33">L82+L83+L84+L85</f>
        <v>75337722.799999997</v>
      </c>
      <c r="M81" s="3">
        <f t="shared" si="33"/>
        <v>18611322.969999999</v>
      </c>
      <c r="N81" s="3">
        <f t="shared" si="33"/>
        <v>112128083.24000001</v>
      </c>
      <c r="O81" s="3">
        <f t="shared" si="33"/>
        <v>1398186.78</v>
      </c>
      <c r="P81" s="3">
        <f t="shared" si="33"/>
        <v>1398186.78</v>
      </c>
      <c r="Q81" s="16" t="s">
        <v>5</v>
      </c>
      <c r="R81" s="16" t="s">
        <v>5</v>
      </c>
      <c r="S81" s="16" t="s">
        <v>5</v>
      </c>
      <c r="T81" s="16" t="s">
        <v>5</v>
      </c>
      <c r="U81" s="16" t="s">
        <v>5</v>
      </c>
      <c r="V81" s="16" t="s">
        <v>5</v>
      </c>
      <c r="W81" s="16" t="s">
        <v>5</v>
      </c>
      <c r="X81" s="16" t="s">
        <v>5</v>
      </c>
      <c r="Y81" s="16" t="s">
        <v>5</v>
      </c>
    </row>
    <row r="82" spans="1:25" ht="28.2" x14ac:dyDescent="0.3">
      <c r="A82" s="16"/>
      <c r="B82" s="16"/>
      <c r="C82" s="16"/>
      <c r="D82" s="16"/>
      <c r="E82" s="16"/>
      <c r="F82" s="16"/>
      <c r="G82" s="16"/>
      <c r="H82" s="16"/>
      <c r="I82" s="9" t="s">
        <v>38</v>
      </c>
      <c r="J82" s="3">
        <f t="shared" si="32"/>
        <v>86614691.049999997</v>
      </c>
      <c r="K82" s="3">
        <f>K17+K32+K57+K78</f>
        <v>6775728.4900000002</v>
      </c>
      <c r="L82" s="3">
        <f t="shared" ref="L82:P82" si="34">L17+L32+L57+L78</f>
        <v>54712647.909999996</v>
      </c>
      <c r="M82" s="3">
        <f t="shared" si="34"/>
        <v>3759508.81</v>
      </c>
      <c r="N82" s="3">
        <f t="shared" si="34"/>
        <v>21366805.84</v>
      </c>
      <c r="O82" s="3">
        <f t="shared" si="34"/>
        <v>0</v>
      </c>
      <c r="P82" s="3">
        <f t="shared" si="34"/>
        <v>0</v>
      </c>
      <c r="Q82" s="16"/>
      <c r="R82" s="16"/>
      <c r="S82" s="16"/>
      <c r="T82" s="16"/>
      <c r="U82" s="16"/>
      <c r="V82" s="16"/>
      <c r="W82" s="16"/>
      <c r="X82" s="16"/>
      <c r="Y82" s="16"/>
    </row>
    <row r="83" spans="1:25" ht="28.2" x14ac:dyDescent="0.3">
      <c r="A83" s="16"/>
      <c r="B83" s="16"/>
      <c r="C83" s="16"/>
      <c r="D83" s="16"/>
      <c r="E83" s="16"/>
      <c r="F83" s="16"/>
      <c r="G83" s="16"/>
      <c r="H83" s="16"/>
      <c r="I83" s="9" t="s">
        <v>15</v>
      </c>
      <c r="J83" s="3">
        <f t="shared" si="32"/>
        <v>122878391.26000001</v>
      </c>
      <c r="K83" s="3">
        <f>K18+K33+K58+K79</f>
        <v>7497669.2000000002</v>
      </c>
      <c r="L83" s="3">
        <f t="shared" ref="L83:P83" si="35">L18+L33+L58+L79</f>
        <v>16442208.18</v>
      </c>
      <c r="M83" s="3">
        <f t="shared" si="35"/>
        <v>14072614.870000001</v>
      </c>
      <c r="N83" s="3">
        <f t="shared" si="35"/>
        <v>84865899.010000005</v>
      </c>
      <c r="O83" s="3">
        <f t="shared" si="35"/>
        <v>0</v>
      </c>
      <c r="P83" s="3">
        <f t="shared" si="35"/>
        <v>0</v>
      </c>
      <c r="Q83" s="16"/>
      <c r="R83" s="16"/>
      <c r="S83" s="16"/>
      <c r="T83" s="16"/>
      <c r="U83" s="16"/>
      <c r="V83" s="16"/>
      <c r="W83" s="16"/>
      <c r="X83" s="16"/>
      <c r="Y83" s="16"/>
    </row>
    <row r="84" spans="1:25" ht="28.2" x14ac:dyDescent="0.3">
      <c r="A84" s="16"/>
      <c r="B84" s="16"/>
      <c r="C84" s="16"/>
      <c r="D84" s="16"/>
      <c r="E84" s="16"/>
      <c r="F84" s="16"/>
      <c r="G84" s="16"/>
      <c r="H84" s="16"/>
      <c r="I84" s="9" t="s">
        <v>16</v>
      </c>
      <c r="J84" s="3">
        <f t="shared" ref="J84:J85" si="36">SUM(K84:P84)</f>
        <v>17112329.789999999</v>
      </c>
      <c r="K84" s="3">
        <f>K19+K34+K59+K80</f>
        <v>3458511.8400000003</v>
      </c>
      <c r="L84" s="3">
        <f t="shared" ref="L84:P84" si="37">L19+L34+L59+L80</f>
        <v>4182866.71</v>
      </c>
      <c r="M84" s="3">
        <f t="shared" si="37"/>
        <v>779199.29</v>
      </c>
      <c r="N84" s="3">
        <f t="shared" si="37"/>
        <v>5895378.3899999997</v>
      </c>
      <c r="O84" s="3">
        <f t="shared" si="37"/>
        <v>1398186.78</v>
      </c>
      <c r="P84" s="3">
        <f t="shared" si="37"/>
        <v>1398186.78</v>
      </c>
      <c r="Q84" s="16"/>
      <c r="R84" s="16"/>
      <c r="S84" s="16"/>
      <c r="T84" s="16"/>
      <c r="U84" s="16"/>
      <c r="V84" s="16"/>
      <c r="W84" s="16"/>
      <c r="X84" s="16"/>
      <c r="Y84" s="16"/>
    </row>
    <row r="85" spans="1:25" ht="42" customHeight="1" x14ac:dyDescent="0.3">
      <c r="A85" s="16"/>
      <c r="B85" s="16"/>
      <c r="C85" s="16"/>
      <c r="D85" s="16"/>
      <c r="E85" s="16"/>
      <c r="F85" s="16"/>
      <c r="G85" s="16"/>
      <c r="H85" s="16"/>
      <c r="I85" s="8" t="s">
        <v>84</v>
      </c>
      <c r="J85" s="3">
        <f t="shared" si="36"/>
        <v>0</v>
      </c>
      <c r="K85" s="3">
        <f>K20</f>
        <v>0</v>
      </c>
      <c r="L85" s="3">
        <f t="shared" ref="L85:P85" si="38">L20</f>
        <v>0</v>
      </c>
      <c r="M85" s="3">
        <f t="shared" si="38"/>
        <v>0</v>
      </c>
      <c r="N85" s="3">
        <f t="shared" si="38"/>
        <v>0</v>
      </c>
      <c r="O85" s="3">
        <f t="shared" si="38"/>
        <v>0</v>
      </c>
      <c r="P85" s="3">
        <f t="shared" si="38"/>
        <v>0</v>
      </c>
      <c r="Q85" s="16"/>
      <c r="R85" s="16"/>
      <c r="S85" s="16"/>
      <c r="T85" s="16"/>
      <c r="U85" s="16"/>
      <c r="V85" s="16"/>
      <c r="W85" s="16"/>
      <c r="X85" s="16"/>
      <c r="Y85" s="16"/>
    </row>
    <row r="88" spans="1:25" x14ac:dyDescent="0.3">
      <c r="M88" s="12"/>
    </row>
    <row r="89" spans="1:25" x14ac:dyDescent="0.3">
      <c r="M89" s="12"/>
    </row>
    <row r="93" spans="1:25" x14ac:dyDescent="0.3">
      <c r="N93" s="12"/>
    </row>
    <row r="94" spans="1:25" x14ac:dyDescent="0.3">
      <c r="N94" s="12"/>
    </row>
  </sheetData>
  <mergeCells count="295">
    <mergeCell ref="R47:R50"/>
    <mergeCell ref="S47:S50"/>
    <mergeCell ref="T47:T50"/>
    <mergeCell ref="U47:U50"/>
    <mergeCell ref="V47:V50"/>
    <mergeCell ref="W47:W50"/>
    <mergeCell ref="X47:X50"/>
    <mergeCell ref="Y47:Y50"/>
    <mergeCell ref="A47:A50"/>
    <mergeCell ref="B47:B50"/>
    <mergeCell ref="C47:C50"/>
    <mergeCell ref="D47:D50"/>
    <mergeCell ref="E47:E50"/>
    <mergeCell ref="F47:F50"/>
    <mergeCell ref="G47:G50"/>
    <mergeCell ref="H47:H50"/>
    <mergeCell ref="Q47:Q50"/>
    <mergeCell ref="S68:S71"/>
    <mergeCell ref="T68:T71"/>
    <mergeCell ref="U68:U71"/>
    <mergeCell ref="V68:V71"/>
    <mergeCell ref="W68:W71"/>
    <mergeCell ref="X68:X71"/>
    <mergeCell ref="Y68:Y71"/>
    <mergeCell ref="A68:A71"/>
    <mergeCell ref="B68:B71"/>
    <mergeCell ref="C68:C71"/>
    <mergeCell ref="D68:D71"/>
    <mergeCell ref="E68:E71"/>
    <mergeCell ref="F68:F71"/>
    <mergeCell ref="G68:G71"/>
    <mergeCell ref="H68:H71"/>
    <mergeCell ref="Q68:Q71"/>
    <mergeCell ref="A51:A54"/>
    <mergeCell ref="B51:B54"/>
    <mergeCell ref="Y51:Y54"/>
    <mergeCell ref="X51:X54"/>
    <mergeCell ref="W51:W54"/>
    <mergeCell ref="V51:V54"/>
    <mergeCell ref="U51:U54"/>
    <mergeCell ref="T51:T54"/>
    <mergeCell ref="S51:S54"/>
    <mergeCell ref="R51:R54"/>
    <mergeCell ref="Q51:Q54"/>
    <mergeCell ref="H51:H54"/>
    <mergeCell ref="G51:G54"/>
    <mergeCell ref="F51:F54"/>
    <mergeCell ref="E51:E54"/>
    <mergeCell ref="D51:D54"/>
    <mergeCell ref="C51:C54"/>
    <mergeCell ref="Y56:Y59"/>
    <mergeCell ref="X56:X59"/>
    <mergeCell ref="Y77:Y80"/>
    <mergeCell ref="X77:X80"/>
    <mergeCell ref="W77:W80"/>
    <mergeCell ref="V77:V80"/>
    <mergeCell ref="U77:U80"/>
    <mergeCell ref="Y72:Y75"/>
    <mergeCell ref="X72:X75"/>
    <mergeCell ref="W72:W75"/>
    <mergeCell ref="V72:V75"/>
    <mergeCell ref="U72:U75"/>
    <mergeCell ref="V64:V67"/>
    <mergeCell ref="W64:W67"/>
    <mergeCell ref="X64:X67"/>
    <mergeCell ref="Y64:Y67"/>
    <mergeCell ref="D72:D75"/>
    <mergeCell ref="A76:Y76"/>
    <mergeCell ref="Y60:Y63"/>
    <mergeCell ref="X60:X63"/>
    <mergeCell ref="W60:W63"/>
    <mergeCell ref="V60:V63"/>
    <mergeCell ref="U60:U63"/>
    <mergeCell ref="T60:T63"/>
    <mergeCell ref="S60:S63"/>
    <mergeCell ref="R60:R63"/>
    <mergeCell ref="Q60:Q63"/>
    <mergeCell ref="H72:H75"/>
    <mergeCell ref="G72:G75"/>
    <mergeCell ref="F72:F75"/>
    <mergeCell ref="E72:E75"/>
    <mergeCell ref="C72:C75"/>
    <mergeCell ref="B72:B75"/>
    <mergeCell ref="A72:A75"/>
    <mergeCell ref="T72:T75"/>
    <mergeCell ref="S72:S75"/>
    <mergeCell ref="R72:R75"/>
    <mergeCell ref="Q72:Q75"/>
    <mergeCell ref="A64:A67"/>
    <mergeCell ref="B64:B67"/>
    <mergeCell ref="A35:A38"/>
    <mergeCell ref="H60:H63"/>
    <mergeCell ref="G60:G63"/>
    <mergeCell ref="F60:F63"/>
    <mergeCell ref="E60:E63"/>
    <mergeCell ref="D60:D63"/>
    <mergeCell ref="H39:H42"/>
    <mergeCell ref="G39:G42"/>
    <mergeCell ref="F39:F42"/>
    <mergeCell ref="E39:E42"/>
    <mergeCell ref="D39:D42"/>
    <mergeCell ref="C60:C63"/>
    <mergeCell ref="B60:B63"/>
    <mergeCell ref="A60:A63"/>
    <mergeCell ref="D56:D59"/>
    <mergeCell ref="C39:C42"/>
    <mergeCell ref="B39:B42"/>
    <mergeCell ref="G35:G38"/>
    <mergeCell ref="F35:F38"/>
    <mergeCell ref="E35:E38"/>
    <mergeCell ref="D35:D38"/>
    <mergeCell ref="C35:C38"/>
    <mergeCell ref="B35:B38"/>
    <mergeCell ref="A43:A46"/>
    <mergeCell ref="A16:A20"/>
    <mergeCell ref="A25:A29"/>
    <mergeCell ref="B25:B29"/>
    <mergeCell ref="C25:C29"/>
    <mergeCell ref="D25:D29"/>
    <mergeCell ref="S21:S24"/>
    <mergeCell ref="T21:T24"/>
    <mergeCell ref="S16:S20"/>
    <mergeCell ref="T16:T20"/>
    <mergeCell ref="B16:B20"/>
    <mergeCell ref="C16:C20"/>
    <mergeCell ref="A21:A24"/>
    <mergeCell ref="G16:G20"/>
    <mergeCell ref="F21:F24"/>
    <mergeCell ref="G21:G24"/>
    <mergeCell ref="B21:B24"/>
    <mergeCell ref="C21:C24"/>
    <mergeCell ref="D21:D24"/>
    <mergeCell ref="D16:D20"/>
    <mergeCell ref="F16:F20"/>
    <mergeCell ref="A6:Y6"/>
    <mergeCell ref="J11:J12"/>
    <mergeCell ref="I11:I12"/>
    <mergeCell ref="S11:S12"/>
    <mergeCell ref="S10:Y10"/>
    <mergeCell ref="R10:R12"/>
    <mergeCell ref="Q10:Q12"/>
    <mergeCell ref="F9:P10"/>
    <mergeCell ref="E9:E12"/>
    <mergeCell ref="F11:H11"/>
    <mergeCell ref="K11:P11"/>
    <mergeCell ref="A7:Y7"/>
    <mergeCell ref="Q9:Y9"/>
    <mergeCell ref="C9:D11"/>
    <mergeCell ref="B9:B12"/>
    <mergeCell ref="A9:A12"/>
    <mergeCell ref="T11:Y11"/>
    <mergeCell ref="Y81:Y85"/>
    <mergeCell ref="A81:B85"/>
    <mergeCell ref="Q81:Q85"/>
    <mergeCell ref="R81:R85"/>
    <mergeCell ref="S81:S85"/>
    <mergeCell ref="T81:T85"/>
    <mergeCell ref="U81:U85"/>
    <mergeCell ref="C81:C85"/>
    <mergeCell ref="D81:D85"/>
    <mergeCell ref="V81:V85"/>
    <mergeCell ref="W81:W85"/>
    <mergeCell ref="X81:X85"/>
    <mergeCell ref="F81:F85"/>
    <mergeCell ref="G81:G85"/>
    <mergeCell ref="H77:H80"/>
    <mergeCell ref="H81:H85"/>
    <mergeCell ref="U35:U38"/>
    <mergeCell ref="T35:T38"/>
    <mergeCell ref="S35:S38"/>
    <mergeCell ref="R35:R38"/>
    <mergeCell ref="Q35:Q38"/>
    <mergeCell ref="Q21:Q24"/>
    <mergeCell ref="U21:U24"/>
    <mergeCell ref="H56:H59"/>
    <mergeCell ref="H35:H38"/>
    <mergeCell ref="R39:R42"/>
    <mergeCell ref="Q39:Q42"/>
    <mergeCell ref="T77:T80"/>
    <mergeCell ref="S77:S80"/>
    <mergeCell ref="R77:R80"/>
    <mergeCell ref="Q77:Q80"/>
    <mergeCell ref="S56:S59"/>
    <mergeCell ref="S43:S46"/>
    <mergeCell ref="T43:T46"/>
    <mergeCell ref="U43:U46"/>
    <mergeCell ref="T64:T67"/>
    <mergeCell ref="U64:U67"/>
    <mergeCell ref="R68:R71"/>
    <mergeCell ref="A31:A34"/>
    <mergeCell ref="B31:B34"/>
    <mergeCell ref="C31:C34"/>
    <mergeCell ref="D31:D34"/>
    <mergeCell ref="T31:T34"/>
    <mergeCell ref="R25:R29"/>
    <mergeCell ref="Q25:Q29"/>
    <mergeCell ref="Y31:Y34"/>
    <mergeCell ref="X31:X34"/>
    <mergeCell ref="W31:W34"/>
    <mergeCell ref="V31:V34"/>
    <mergeCell ref="U31:U34"/>
    <mergeCell ref="S31:S34"/>
    <mergeCell ref="R31:R34"/>
    <mergeCell ref="Q31:Q34"/>
    <mergeCell ref="F25:F29"/>
    <mergeCell ref="G25:G29"/>
    <mergeCell ref="F31:F34"/>
    <mergeCell ref="G31:G34"/>
    <mergeCell ref="U25:U29"/>
    <mergeCell ref="T25:T29"/>
    <mergeCell ref="S25:S29"/>
    <mergeCell ref="F77:F80"/>
    <mergeCell ref="G77:G80"/>
    <mergeCell ref="A77:A80"/>
    <mergeCell ref="B77:B80"/>
    <mergeCell ref="C77:C80"/>
    <mergeCell ref="D77:D80"/>
    <mergeCell ref="F56:F59"/>
    <mergeCell ref="G56:G59"/>
    <mergeCell ref="A30:Y30"/>
    <mergeCell ref="A55:Y55"/>
    <mergeCell ref="B56:B59"/>
    <mergeCell ref="C56:C59"/>
    <mergeCell ref="A39:A42"/>
    <mergeCell ref="Y39:Y42"/>
    <mergeCell ref="X39:X42"/>
    <mergeCell ref="Y35:Y38"/>
    <mergeCell ref="X35:X38"/>
    <mergeCell ref="W35:W38"/>
    <mergeCell ref="V35:V38"/>
    <mergeCell ref="A56:A59"/>
    <mergeCell ref="W56:W59"/>
    <mergeCell ref="V56:V59"/>
    <mergeCell ref="U56:U59"/>
    <mergeCell ref="T56:T59"/>
    <mergeCell ref="W39:W42"/>
    <mergeCell ref="V39:V42"/>
    <mergeCell ref="Y16:Y20"/>
    <mergeCell ref="Q16:Q20"/>
    <mergeCell ref="V21:V24"/>
    <mergeCell ref="W21:W24"/>
    <mergeCell ref="X21:X24"/>
    <mergeCell ref="Y21:Y24"/>
    <mergeCell ref="R21:R24"/>
    <mergeCell ref="R16:R20"/>
    <mergeCell ref="U16:U20"/>
    <mergeCell ref="U39:U42"/>
    <mergeCell ref="T39:T42"/>
    <mergeCell ref="S39:S42"/>
    <mergeCell ref="S1:Y1"/>
    <mergeCell ref="R56:R59"/>
    <mergeCell ref="Q56:Q59"/>
    <mergeCell ref="S2:Y5"/>
    <mergeCell ref="E81:E85"/>
    <mergeCell ref="E16:E20"/>
    <mergeCell ref="E21:E24"/>
    <mergeCell ref="E25:E29"/>
    <mergeCell ref="E31:E34"/>
    <mergeCell ref="E56:E59"/>
    <mergeCell ref="E77:E80"/>
    <mergeCell ref="A14:Y14"/>
    <mergeCell ref="A15:Y15"/>
    <mergeCell ref="H16:H20"/>
    <mergeCell ref="H21:H24"/>
    <mergeCell ref="H25:H29"/>
    <mergeCell ref="H31:H34"/>
    <mergeCell ref="Y25:Y29"/>
    <mergeCell ref="X25:X29"/>
    <mergeCell ref="W25:W29"/>
    <mergeCell ref="V25:V29"/>
    <mergeCell ref="V16:V20"/>
    <mergeCell ref="W16:W20"/>
    <mergeCell ref="X16:X20"/>
    <mergeCell ref="V43:V46"/>
    <mergeCell ref="W43:W46"/>
    <mergeCell ref="X43:X46"/>
    <mergeCell ref="Y43:Y46"/>
    <mergeCell ref="B43:B46"/>
    <mergeCell ref="C43:C46"/>
    <mergeCell ref="D43:D46"/>
    <mergeCell ref="E43:E46"/>
    <mergeCell ref="F43:F46"/>
    <mergeCell ref="G43:G46"/>
    <mergeCell ref="H43:H46"/>
    <mergeCell ref="Q43:Q46"/>
    <mergeCell ref="R43:R46"/>
    <mergeCell ref="C64:C67"/>
    <mergeCell ref="D64:D67"/>
    <mergeCell ref="E64:E67"/>
    <mergeCell ref="F64:F67"/>
    <mergeCell ref="G64:G67"/>
    <mergeCell ref="H64:H67"/>
    <mergeCell ref="Q64:Q67"/>
    <mergeCell ref="R64:R67"/>
    <mergeCell ref="S64:S67"/>
  </mergeCells>
  <pageMargins left="0.59055118110236227" right="0.59055118110236227" top="1.1811023622047245" bottom="0.78740157480314965" header="0.31496062992125984" footer="0.31496062992125984"/>
  <pageSetup paperSize="9" scale="39" fitToHeight="111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6:K32"/>
  <sheetViews>
    <sheetView workbookViewId="0">
      <selection activeCell="K6" sqref="K6"/>
    </sheetView>
  </sheetViews>
  <sheetFormatPr defaultRowHeight="14.4" x14ac:dyDescent="0.3"/>
  <cols>
    <col min="5" max="5" width="12" bestFit="1" customWidth="1"/>
    <col min="6" max="6" width="9.88671875" bestFit="1" customWidth="1"/>
    <col min="7" max="9" width="11" bestFit="1" customWidth="1"/>
  </cols>
  <sheetData>
    <row r="6" spans="4:11" x14ac:dyDescent="0.3">
      <c r="E6">
        <v>186835764.94999999</v>
      </c>
      <c r="F6">
        <v>45574100.619999997</v>
      </c>
      <c r="G6">
        <v>50816700.420000002</v>
      </c>
      <c r="H6">
        <v>17267377.09</v>
      </c>
      <c r="I6">
        <v>57509170.82</v>
      </c>
      <c r="J6">
        <v>9168416</v>
      </c>
      <c r="K6">
        <v>6500000</v>
      </c>
    </row>
    <row r="16" spans="4:11" x14ac:dyDescent="0.3">
      <c r="D16" t="s">
        <v>12</v>
      </c>
      <c r="F16">
        <v>11128402</v>
      </c>
      <c r="G16">
        <v>0</v>
      </c>
      <c r="H16">
        <v>5938402</v>
      </c>
      <c r="I16">
        <v>3170000</v>
      </c>
      <c r="J16">
        <v>2020000</v>
      </c>
    </row>
    <row r="17" spans="4:10" x14ac:dyDescent="0.3">
      <c r="D17" t="s">
        <v>13</v>
      </c>
      <c r="F17" s="1">
        <v>11430124</v>
      </c>
      <c r="G17">
        <v>0</v>
      </c>
      <c r="H17">
        <v>6240124</v>
      </c>
      <c r="I17">
        <v>3170000</v>
      </c>
      <c r="J17">
        <v>2020000</v>
      </c>
    </row>
    <row r="20" spans="4:10" x14ac:dyDescent="0.3">
      <c r="F20">
        <f>F16-F17</f>
        <v>-301722</v>
      </c>
      <c r="G20">
        <f t="shared" ref="G20:J20" si="0">G16-G17</f>
        <v>0</v>
      </c>
      <c r="H20">
        <f t="shared" si="0"/>
        <v>-301722</v>
      </c>
      <c r="I20">
        <f t="shared" si="0"/>
        <v>0</v>
      </c>
      <c r="J20">
        <f t="shared" si="0"/>
        <v>0</v>
      </c>
    </row>
    <row r="25" spans="4:10" ht="18" x14ac:dyDescent="0.35">
      <c r="E25" s="2">
        <v>104207937.14</v>
      </c>
    </row>
    <row r="26" spans="4:10" ht="18" x14ac:dyDescent="0.35">
      <c r="E26" s="2">
        <v>107421516.91</v>
      </c>
    </row>
    <row r="27" spans="4:10" ht="18" x14ac:dyDescent="0.35">
      <c r="E27" s="2">
        <v>102693389.64</v>
      </c>
    </row>
    <row r="28" spans="4:10" ht="18" x14ac:dyDescent="0.35">
      <c r="E28" s="2">
        <v>104437541.37</v>
      </c>
    </row>
    <row r="29" spans="4:10" ht="18" x14ac:dyDescent="0.35">
      <c r="E29" s="2">
        <v>92246717.459999993</v>
      </c>
    </row>
    <row r="30" spans="4:10" ht="18" x14ac:dyDescent="0.35">
      <c r="E30" s="2">
        <v>92246717.459999993</v>
      </c>
    </row>
    <row r="32" spans="4:10" x14ac:dyDescent="0.3">
      <c r="E32">
        <f>SUM(E25:E30)</f>
        <v>603253819.98000002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2023-12-28T08:48:57Z</dcterms:modified>
</cp:coreProperties>
</file>