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492" yWindow="276" windowWidth="17808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Лист1!$A$1:$AC$52</definedName>
  </definedNames>
  <calcPr calcId="162913"/>
</workbook>
</file>

<file path=xl/calcChain.xml><?xml version="1.0" encoding="utf-8"?>
<calcChain xmlns="http://schemas.openxmlformats.org/spreadsheetml/2006/main">
  <c r="O18" i="1" l="1"/>
  <c r="P18" i="1"/>
  <c r="Q18" i="1"/>
  <c r="O17" i="1" l="1"/>
  <c r="U27" i="1"/>
  <c r="U15" i="1"/>
  <c r="Q45" i="1"/>
  <c r="Q44" i="1"/>
  <c r="Q43" i="1"/>
  <c r="Q42" i="1"/>
  <c r="P45" i="1"/>
  <c r="P44" i="1"/>
  <c r="P43" i="1"/>
  <c r="P42" i="1"/>
  <c r="Q36" i="1"/>
  <c r="Q35" i="1"/>
  <c r="Q34" i="1"/>
  <c r="Q33" i="1"/>
  <c r="P36" i="1"/>
  <c r="P35" i="1"/>
  <c r="P34" i="1"/>
  <c r="P33" i="1"/>
  <c r="Q27" i="1"/>
  <c r="Q23" i="1"/>
  <c r="Q19" i="1"/>
  <c r="Q17" i="1"/>
  <c r="Q16" i="1"/>
  <c r="P27" i="1"/>
  <c r="P23" i="1"/>
  <c r="P19" i="1"/>
  <c r="P17" i="1"/>
  <c r="P16" i="1"/>
  <c r="Q32" i="1" l="1"/>
  <c r="P41" i="1"/>
  <c r="Q41" i="1"/>
  <c r="P51" i="1"/>
  <c r="Q15" i="1"/>
  <c r="P32" i="1"/>
  <c r="P15" i="1"/>
  <c r="P52" i="1"/>
  <c r="Q51" i="1"/>
  <c r="Q52" i="1"/>
  <c r="Q50" i="1"/>
  <c r="P50" i="1"/>
  <c r="M17" i="1"/>
  <c r="P49" i="1" l="1"/>
  <c r="Q49" i="1"/>
  <c r="L16" i="1"/>
  <c r="M18" i="1" l="1"/>
  <c r="J28" i="1" l="1"/>
  <c r="J29" i="1"/>
  <c r="J30" i="1"/>
  <c r="L27" i="1"/>
  <c r="M27" i="1"/>
  <c r="N27" i="1"/>
  <c r="O27" i="1"/>
  <c r="R27" i="1"/>
  <c r="K27" i="1"/>
  <c r="K16" i="1"/>
  <c r="J27" i="1" l="1"/>
  <c r="M16" i="1"/>
  <c r="N16" i="1"/>
  <c r="O16" i="1"/>
  <c r="R16" i="1"/>
  <c r="L17" i="1"/>
  <c r="N17" i="1"/>
  <c r="R17" i="1"/>
  <c r="K17" i="1"/>
  <c r="L18" i="1"/>
  <c r="N18" i="1"/>
  <c r="R18" i="1"/>
  <c r="K18" i="1"/>
  <c r="L15" i="1" l="1"/>
  <c r="L45" i="1"/>
  <c r="M45" i="1"/>
  <c r="N45" i="1"/>
  <c r="O45" i="1"/>
  <c r="R45" i="1"/>
  <c r="K45" i="1"/>
  <c r="L42" i="1"/>
  <c r="M42" i="1"/>
  <c r="N42" i="1"/>
  <c r="O42" i="1"/>
  <c r="R42" i="1"/>
  <c r="L43" i="1"/>
  <c r="M43" i="1"/>
  <c r="N43" i="1"/>
  <c r="O43" i="1"/>
  <c r="R43" i="1"/>
  <c r="L44" i="1"/>
  <c r="M44" i="1"/>
  <c r="N44" i="1"/>
  <c r="O44" i="1"/>
  <c r="R44" i="1"/>
  <c r="K44" i="1"/>
  <c r="K43" i="1"/>
  <c r="K42" i="1"/>
  <c r="J46" i="1"/>
  <c r="J47" i="1"/>
  <c r="J48" i="1"/>
  <c r="R41" i="1" l="1"/>
  <c r="L41" i="1"/>
  <c r="N41" i="1"/>
  <c r="M41" i="1"/>
  <c r="K41" i="1"/>
  <c r="J42" i="1"/>
  <c r="J45" i="1"/>
  <c r="J44" i="1"/>
  <c r="J43" i="1"/>
  <c r="O41" i="1"/>
  <c r="J24" i="1"/>
  <c r="J25" i="1"/>
  <c r="J26" i="1"/>
  <c r="L23" i="1"/>
  <c r="M23" i="1"/>
  <c r="N23" i="1"/>
  <c r="O23" i="1"/>
  <c r="R23" i="1"/>
  <c r="K23" i="1"/>
  <c r="J41" i="1" l="1"/>
  <c r="J23" i="1"/>
  <c r="L35" i="1" l="1"/>
  <c r="L52" i="1" s="1"/>
  <c r="M35" i="1"/>
  <c r="M52" i="1" s="1"/>
  <c r="N35" i="1"/>
  <c r="N52" i="1" s="1"/>
  <c r="O35" i="1"/>
  <c r="O52" i="1" s="1"/>
  <c r="R35" i="1"/>
  <c r="R52" i="1" s="1"/>
  <c r="L33" i="1"/>
  <c r="L50" i="1" s="1"/>
  <c r="M33" i="1"/>
  <c r="M50" i="1" s="1"/>
  <c r="N33" i="1"/>
  <c r="N50" i="1" s="1"/>
  <c r="O33" i="1"/>
  <c r="O50" i="1" s="1"/>
  <c r="R33" i="1"/>
  <c r="R50" i="1" s="1"/>
  <c r="K33" i="1"/>
  <c r="K50" i="1" s="1"/>
  <c r="L34" i="1"/>
  <c r="L51" i="1" s="1"/>
  <c r="M34" i="1"/>
  <c r="M51" i="1" s="1"/>
  <c r="N34" i="1"/>
  <c r="N51" i="1" s="1"/>
  <c r="O34" i="1"/>
  <c r="O51" i="1" s="1"/>
  <c r="R34" i="1"/>
  <c r="R51" i="1" s="1"/>
  <c r="K34" i="1"/>
  <c r="K51" i="1" s="1"/>
  <c r="K35" i="1"/>
  <c r="K52" i="1" s="1"/>
  <c r="L49" i="1" l="1"/>
  <c r="M49" i="1"/>
  <c r="L36" i="1"/>
  <c r="M36" i="1"/>
  <c r="R36" i="1"/>
  <c r="R32" i="1" s="1"/>
  <c r="L32" i="1" l="1"/>
  <c r="L19" i="1" s="1"/>
  <c r="M32" i="1"/>
  <c r="M19" i="1" s="1"/>
  <c r="M15" i="1"/>
  <c r="O36" i="1"/>
  <c r="O32" i="1" s="1"/>
  <c r="N36" i="1"/>
  <c r="N32" i="1" s="1"/>
  <c r="R19" i="1" l="1"/>
  <c r="R15" i="1"/>
  <c r="R49" i="1" l="1"/>
  <c r="N19" i="1" l="1"/>
  <c r="O19" i="1"/>
  <c r="O15" i="1" l="1"/>
  <c r="O49" i="1"/>
  <c r="N49" i="1"/>
  <c r="N15" i="1"/>
  <c r="E32" i="2"/>
  <c r="G20" i="2"/>
  <c r="H20" i="2"/>
  <c r="I20" i="2"/>
  <c r="J20" i="2"/>
  <c r="F20" i="2"/>
  <c r="J37" i="1"/>
  <c r="J38" i="1"/>
  <c r="K36" i="1"/>
  <c r="J39" i="1"/>
  <c r="J35" i="1" l="1"/>
  <c r="J36" i="1"/>
  <c r="J34" i="1" l="1"/>
  <c r="K32" i="1" l="1"/>
  <c r="J33" i="1"/>
  <c r="J32" i="1" l="1"/>
  <c r="J22" i="1" l="1"/>
  <c r="J21" i="1" l="1"/>
  <c r="J18" i="1"/>
  <c r="J52" i="1"/>
  <c r="K19" i="1" l="1"/>
  <c r="J19" i="1" s="1"/>
  <c r="J20" i="1"/>
  <c r="J17" i="1"/>
  <c r="J51" i="1"/>
  <c r="K15" i="1" l="1"/>
  <c r="J15" i="1" s="1"/>
  <c r="J16" i="1"/>
  <c r="K49" i="1" l="1"/>
  <c r="J49" i="1" s="1"/>
  <c r="J50" i="1"/>
</calcChain>
</file>

<file path=xl/sharedStrings.xml><?xml version="1.0" encoding="utf-8"?>
<sst xmlns="http://schemas.openxmlformats.org/spreadsheetml/2006/main" count="211" uniqueCount="69">
  <si>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</si>
  <si>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</si>
  <si>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</si>
  <si>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</si>
  <si>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</si>
  <si>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</si>
  <si>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</si>
  <si>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</si>
  <si>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</si>
  <si>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стало</t>
  </si>
  <si>
    <t>было</t>
  </si>
  <si>
    <t>областной бюджет</t>
  </si>
  <si>
    <t>городской бюджет</t>
  </si>
  <si>
    <t>1.1.</t>
  </si>
  <si>
    <t>Федеральный бюджет</t>
  </si>
  <si>
    <t xml:space="preserve">Главный распорядитель бюджетных средств 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</si>
  <si>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</si>
  <si>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</si>
  <si>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</si>
  <si>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</si>
  <si>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</si>
  <si>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</si>
  <si>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</si>
  <si>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</si>
  <si>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</si>
  <si>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</si>
  <si>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</si>
  <si>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Комитет по культуре и искуству</t>
  </si>
  <si>
    <t>08</t>
  </si>
  <si>
    <t>01</t>
  </si>
  <si>
    <t>Таблица 7.2.4</t>
  </si>
  <si>
    <t>МЕРОПРИЯТИЯ  ПОДПРОГРАММЫ 2 МУНИЦИПАЛЬНОЙ ПРОГРАММЫ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</si>
  <si>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</si>
  <si>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</si>
  <si>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</si>
  <si>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</si>
  <si>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</si>
  <si>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</si>
  <si>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Объем финансирования мероприятий ПП (рублей)</t>
  </si>
  <si>
    <t>2.</t>
  </si>
  <si>
    <t>Основное мероприятие 2 ПП - Проведение массовых мероприятий</t>
  </si>
  <si>
    <t>2.1.</t>
  </si>
  <si>
    <t>Цель муниципальной подпрограммы - 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</si>
  <si>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Задача 1 муниципальной подпрограммы - Сохранение, развитие и пропаганда традиций мирового театра кукол</t>
  </si>
  <si>
    <t>Задача 2 муниципальной подпрограммы - Организация и проведение массовых мероприятий (праздников, фестивалей, конкурсов и др.)</t>
  </si>
  <si>
    <t>Приложение к Подпрограмме "Развитие культуры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</si>
  <si>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Обеспечение театрального и концертного обслуживания поселения</t>
  </si>
  <si>
    <t>мероприятие 1 ОМ 1 ПП - Реализация прочих мероприятий</t>
  </si>
  <si>
    <t>мероприятие 1 ОМ 2 ПП - Реализация прочих мероприятий</t>
  </si>
  <si>
    <t>чел.</t>
  </si>
  <si>
    <t>1.2.</t>
  </si>
  <si>
    <t>Задача 3 муниципальной подпрограммы - Реализация национального проекта "Культура" в Калачинском муниципальном районе</t>
  </si>
  <si>
    <t>3.</t>
  </si>
  <si>
    <t>3.1.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</si>
  <si>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</si>
  <si>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</si>
  <si>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А3</t>
  </si>
  <si>
    <t>1.3.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</si>
  <si>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</si>
  <si>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Количество посещений муниципального театра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</si>
  <si>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</si>
  <si>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ед.</t>
  </si>
  <si>
    <t>%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</si>
  <si>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</si>
  <si>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 xml:space="preserve"> </t>
  </si>
  <si>
    <t>мероприятие 2 ОМ 1 ПП -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</si>
  <si>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Усовершенствованы профессиональные репертуарные театры, находящиеся в населенных пунктах с численностью населения до 300 тыс. человек, путем создания новых поставок и (или) улучшения материально-технического оснащения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</si>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</sst>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4" fontId="3" fillId="2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4" fontId="4" fillId="0" borderId="0" xfId="0" applyNumberFormat="1" applyFont="1" applyFill="1"/>
    <xf numFmtId="4" fontId="4" fillId="2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left" vertical="center"/>
    </xf>
    <xf numFmtId="1" fontId="3" fillId="0" borderId="8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tabSelected="1" view="pageBreakPreview" topLeftCell="C34" zoomScale="59" zoomScaleNormal="50" zoomScaleSheetLayoutView="59" workbookViewId="0">
      <selection activeCell="N2" sqref="N2"/>
    </sheetView>
  </sheetViews>
  <sheetFormatPr defaultColWidth="9.109375" defaultRowHeight="14.4" x14ac:dyDescent="0.3"/>
  <cols>
    <col min="1" max="1" width="8.44140625" style="6" customWidth="1"/>
    <col min="2" max="2" width="36.33203125" style="6" customWidth="1"/>
    <col min="3" max="4" width="9.109375" style="6"/>
    <col min="5" max="5" width="15.5546875" style="6" customWidth="1"/>
    <col min="6" max="6" width="9.88671875" style="6" customWidth="1"/>
    <col min="7" max="7" width="12.5546875" style="6" customWidth="1"/>
    <col min="8" max="8" width="13.33203125" style="6" customWidth="1"/>
    <col min="9" max="9" width="16.88671875" style="6" customWidth="1"/>
    <col min="10" max="10" width="15.88671875" style="28" customWidth="1"/>
    <col min="11" max="11" width="14.33203125" style="28" bestFit="1" customWidth="1"/>
    <col min="12" max="12" width="14.6640625" style="28" customWidth="1"/>
    <col min="13" max="13" width="16" style="29" customWidth="1"/>
    <col min="14" max="14" width="14.44140625" style="28" customWidth="1"/>
    <col min="15" max="17" width="15.109375" style="28" customWidth="1"/>
    <col min="18" max="18" width="14.6640625" style="28" customWidth="1"/>
    <col min="19" max="19" width="32" style="6" customWidth="1"/>
    <col min="20" max="20" width="9.109375" style="6"/>
    <col min="21" max="21" width="13.109375" style="6" customWidth="1"/>
    <col min="22" max="16384" width="9.109375" style="6"/>
  </cols>
  <sheetData>
    <row r="1" spans="1:29" ht="15" customHeight="1" x14ac:dyDescent="0.3">
      <c r="A1" s="3"/>
      <c r="B1" s="3"/>
      <c r="C1" s="3"/>
      <c r="D1" s="3"/>
      <c r="E1" s="3"/>
      <c r="F1" s="3"/>
      <c r="G1" s="3"/>
      <c r="H1" s="3"/>
      <c r="I1" s="3"/>
      <c r="J1" s="4"/>
      <c r="K1" s="4"/>
      <c r="L1" s="4"/>
      <c r="M1" s="5"/>
      <c r="N1" s="4"/>
      <c r="O1" s="4"/>
      <c r="P1" s="4"/>
      <c r="Q1" s="4"/>
      <c r="R1" s="4"/>
      <c r="S1" s="3"/>
      <c r="T1" s="3"/>
      <c r="U1" s="3"/>
      <c r="V1" s="49" t="s">
        <v>45</v>
      </c>
      <c r="W1" s="49"/>
      <c r="X1" s="49"/>
      <c r="Y1" s="49"/>
      <c r="Z1" s="49"/>
      <c r="AA1" s="49"/>
      <c r="AB1" s="49"/>
      <c r="AC1" s="49"/>
    </row>
    <row r="2" spans="1:29" ht="3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5"/>
      <c r="N2" s="4"/>
      <c r="O2" s="4"/>
      <c r="P2" s="4"/>
      <c r="Q2" s="4"/>
      <c r="R2" s="4"/>
      <c r="S2" s="3"/>
      <c r="T2" s="3"/>
      <c r="U2" s="3"/>
      <c r="V2" s="49"/>
      <c r="W2" s="49"/>
      <c r="X2" s="49"/>
      <c r="Y2" s="49"/>
      <c r="Z2" s="49"/>
      <c r="AA2" s="49"/>
      <c r="AB2" s="49"/>
      <c r="AC2" s="49"/>
    </row>
    <row r="3" spans="1:29" ht="3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5"/>
      <c r="N3" s="4"/>
      <c r="O3" s="4"/>
      <c r="P3" s="4"/>
      <c r="Q3" s="4"/>
      <c r="R3" s="4"/>
      <c r="S3" s="3"/>
      <c r="T3" s="3"/>
      <c r="U3" s="3"/>
      <c r="V3" s="49"/>
      <c r="W3" s="49"/>
      <c r="X3" s="49"/>
      <c r="Y3" s="49"/>
      <c r="Z3" s="49"/>
      <c r="AA3" s="49"/>
      <c r="AB3" s="49"/>
      <c r="AC3" s="49"/>
    </row>
    <row r="4" spans="1:29" ht="31.5" customHeight="1" x14ac:dyDescent="0.3">
      <c r="A4" s="3"/>
      <c r="B4" s="3"/>
      <c r="C4" s="3"/>
      <c r="D4" s="3"/>
      <c r="E4" s="3"/>
      <c r="F4" s="3"/>
      <c r="G4" s="3"/>
      <c r="H4" s="3"/>
      <c r="I4" s="3"/>
      <c r="J4" s="4"/>
      <c r="K4" s="4"/>
      <c r="L4" s="4"/>
      <c r="M4" s="5"/>
      <c r="N4" s="4"/>
      <c r="O4" s="4"/>
      <c r="P4" s="4"/>
      <c r="Q4" s="4"/>
      <c r="R4" s="4"/>
      <c r="S4" s="3"/>
      <c r="T4" s="3"/>
      <c r="U4" s="3"/>
      <c r="V4" s="49"/>
      <c r="W4" s="49"/>
      <c r="X4" s="49"/>
      <c r="Y4" s="49"/>
      <c r="Z4" s="49"/>
      <c r="AA4" s="49"/>
      <c r="AB4" s="49"/>
      <c r="AC4" s="49"/>
    </row>
    <row r="5" spans="1:29" x14ac:dyDescent="0.3">
      <c r="A5" s="53" t="s">
        <v>30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pans="1:29" x14ac:dyDescent="0.3">
      <c r="A6" s="50" t="s">
        <v>31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</row>
    <row r="7" spans="1:29" x14ac:dyDescent="0.3">
      <c r="A7" s="7"/>
      <c r="B7" s="7"/>
      <c r="C7" s="7"/>
      <c r="D7" s="7"/>
      <c r="E7" s="7"/>
      <c r="F7" s="7"/>
      <c r="G7" s="7"/>
      <c r="H7" s="7"/>
      <c r="I7" s="7"/>
      <c r="J7" s="8"/>
      <c r="K7" s="8"/>
      <c r="L7" s="8"/>
      <c r="M7" s="9"/>
      <c r="N7" s="8"/>
      <c r="O7" s="8"/>
      <c r="P7" s="8"/>
      <c r="Q7" s="8"/>
      <c r="R7" s="8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29.4" customHeight="1" x14ac:dyDescent="0.3">
      <c r="A8" s="30" t="s">
        <v>0</v>
      </c>
      <c r="B8" s="30" t="s">
        <v>23</v>
      </c>
      <c r="C8" s="31" t="s">
        <v>22</v>
      </c>
      <c r="D8" s="31"/>
      <c r="E8" s="31" t="s">
        <v>15</v>
      </c>
      <c r="F8" s="30" t="s">
        <v>38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 t="s">
        <v>8</v>
      </c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29" ht="42" customHeight="1" x14ac:dyDescent="0.3">
      <c r="A9" s="30"/>
      <c r="B9" s="30"/>
      <c r="C9" s="31"/>
      <c r="D9" s="31"/>
      <c r="E9" s="31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 t="s">
        <v>20</v>
      </c>
      <c r="T9" s="31" t="s">
        <v>19</v>
      </c>
      <c r="U9" s="30" t="s">
        <v>17</v>
      </c>
      <c r="V9" s="30"/>
      <c r="W9" s="30"/>
      <c r="X9" s="30"/>
      <c r="Y9" s="30"/>
      <c r="Z9" s="30"/>
      <c r="AA9" s="30"/>
      <c r="AB9" s="30"/>
      <c r="AC9" s="30"/>
    </row>
    <row r="10" spans="1:29" ht="61.2" customHeight="1" x14ac:dyDescent="0.3">
      <c r="A10" s="30"/>
      <c r="B10" s="30"/>
      <c r="C10" s="31"/>
      <c r="D10" s="31"/>
      <c r="E10" s="31"/>
      <c r="F10" s="39" t="s">
        <v>24</v>
      </c>
      <c r="G10" s="40"/>
      <c r="H10" s="41"/>
      <c r="I10" s="31" t="s">
        <v>21</v>
      </c>
      <c r="J10" s="45" t="s">
        <v>18</v>
      </c>
      <c r="K10" s="45" t="s">
        <v>5</v>
      </c>
      <c r="L10" s="45"/>
      <c r="M10" s="45"/>
      <c r="N10" s="45"/>
      <c r="O10" s="45"/>
      <c r="P10" s="45"/>
      <c r="Q10" s="45"/>
      <c r="R10" s="45"/>
      <c r="S10" s="30"/>
      <c r="T10" s="31"/>
      <c r="U10" s="30" t="s">
        <v>18</v>
      </c>
      <c r="V10" s="30" t="s">
        <v>6</v>
      </c>
      <c r="W10" s="30"/>
      <c r="X10" s="30"/>
      <c r="Y10" s="30"/>
      <c r="Z10" s="30"/>
      <c r="AA10" s="30"/>
      <c r="AB10" s="30"/>
      <c r="AC10" s="30"/>
    </row>
    <row r="11" spans="1:29" ht="88.95" customHeight="1" x14ac:dyDescent="0.3">
      <c r="A11" s="30"/>
      <c r="B11" s="30"/>
      <c r="C11" s="10" t="s">
        <v>1</v>
      </c>
      <c r="D11" s="10" t="s">
        <v>2</v>
      </c>
      <c r="E11" s="31"/>
      <c r="F11" s="11" t="s">
        <v>25</v>
      </c>
      <c r="G11" s="11" t="s">
        <v>26</v>
      </c>
      <c r="H11" s="11" t="s">
        <v>37</v>
      </c>
      <c r="I11" s="31"/>
      <c r="J11" s="45"/>
      <c r="K11" s="12" t="s">
        <v>16</v>
      </c>
      <c r="L11" s="12" t="s">
        <v>32</v>
      </c>
      <c r="M11" s="13" t="s">
        <v>33</v>
      </c>
      <c r="N11" s="12" t="s">
        <v>34</v>
      </c>
      <c r="O11" s="12" t="s">
        <v>35</v>
      </c>
      <c r="P11" s="12" t="s">
        <v>36</v>
      </c>
      <c r="Q11" s="12" t="s">
        <v>67</v>
      </c>
      <c r="R11" s="12" t="s">
        <v>68</v>
      </c>
      <c r="S11" s="30"/>
      <c r="T11" s="31"/>
      <c r="U11" s="30"/>
      <c r="V11" s="10" t="s">
        <v>16</v>
      </c>
      <c r="W11" s="10" t="s">
        <v>32</v>
      </c>
      <c r="X11" s="10" t="s">
        <v>33</v>
      </c>
      <c r="Y11" s="10" t="s">
        <v>34</v>
      </c>
      <c r="Z11" s="10" t="s">
        <v>35</v>
      </c>
      <c r="AA11" s="10" t="s">
        <v>36</v>
      </c>
      <c r="AB11" s="10" t="s">
        <v>67</v>
      </c>
      <c r="AC11" s="10" t="s">
        <v>68</v>
      </c>
    </row>
    <row r="12" spans="1:29" x14ac:dyDescent="0.3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5">
        <v>10</v>
      </c>
      <c r="K12" s="15">
        <v>11</v>
      </c>
      <c r="L12" s="15">
        <v>12</v>
      </c>
      <c r="M12" s="16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  <c r="S12" s="14">
        <v>19</v>
      </c>
      <c r="T12" s="14">
        <v>20</v>
      </c>
      <c r="U12" s="14">
        <v>21</v>
      </c>
      <c r="V12" s="14">
        <v>22</v>
      </c>
      <c r="W12" s="14">
        <v>23</v>
      </c>
      <c r="X12" s="14">
        <v>24</v>
      </c>
      <c r="Y12" s="14">
        <v>25</v>
      </c>
      <c r="Z12" s="14">
        <v>26</v>
      </c>
      <c r="AA12" s="14">
        <v>27</v>
      </c>
      <c r="AB12" s="14">
        <v>28</v>
      </c>
      <c r="AC12" s="14">
        <v>29</v>
      </c>
    </row>
    <row r="13" spans="1:29" x14ac:dyDescent="0.3">
      <c r="A13" s="42" t="s">
        <v>42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x14ac:dyDescent="0.3">
      <c r="A14" s="42" t="s">
        <v>43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</row>
    <row r="15" spans="1:29" x14ac:dyDescent="0.3">
      <c r="A15" s="37">
        <v>1</v>
      </c>
      <c r="B15" s="33" t="s">
        <v>46</v>
      </c>
      <c r="C15" s="37">
        <v>2020</v>
      </c>
      <c r="D15" s="37">
        <v>2025</v>
      </c>
      <c r="E15" s="37" t="s">
        <v>4</v>
      </c>
      <c r="F15" s="37" t="s">
        <v>4</v>
      </c>
      <c r="G15" s="37" t="s">
        <v>4</v>
      </c>
      <c r="H15" s="37" t="s">
        <v>4</v>
      </c>
      <c r="I15" s="17" t="s">
        <v>3</v>
      </c>
      <c r="J15" s="12">
        <f t="shared" ref="J15:J30" si="0">SUM(K15:R15)</f>
        <v>91386203.989999995</v>
      </c>
      <c r="K15" s="12">
        <f>K16+K17+K18</f>
        <v>11942887.149999999</v>
      </c>
      <c r="L15" s="12">
        <f>L16+L17+L18</f>
        <v>13700886.059999999</v>
      </c>
      <c r="M15" s="13">
        <f t="shared" ref="M15:R15" si="1">M16+M17+M18</f>
        <v>15482240.449999999</v>
      </c>
      <c r="N15" s="12">
        <f t="shared" si="1"/>
        <v>15383737.33</v>
      </c>
      <c r="O15" s="12">
        <f t="shared" si="1"/>
        <v>14499519</v>
      </c>
      <c r="P15" s="12">
        <f t="shared" ref="P15:Q15" si="2">P16+P17+P18</f>
        <v>10181432</v>
      </c>
      <c r="Q15" s="12">
        <f t="shared" si="2"/>
        <v>10195502</v>
      </c>
      <c r="R15" s="12">
        <f t="shared" si="1"/>
        <v>0</v>
      </c>
      <c r="S15" s="33" t="s">
        <v>59</v>
      </c>
      <c r="T15" s="33" t="s">
        <v>49</v>
      </c>
      <c r="U15" s="37">
        <f>V15+W15+X15+Y15+Z15+AA15+AB15+AC15</f>
        <v>119067</v>
      </c>
      <c r="V15" s="37">
        <v>12180</v>
      </c>
      <c r="W15" s="37">
        <v>10000</v>
      </c>
      <c r="X15" s="37">
        <v>20387</v>
      </c>
      <c r="Y15" s="37">
        <v>19000</v>
      </c>
      <c r="Z15" s="37">
        <v>19100</v>
      </c>
      <c r="AA15" s="37">
        <v>19200</v>
      </c>
      <c r="AB15" s="37">
        <v>19200</v>
      </c>
      <c r="AC15" s="37">
        <v>0</v>
      </c>
    </row>
    <row r="16" spans="1:29" ht="28.2" x14ac:dyDescent="0.3">
      <c r="A16" s="38"/>
      <c r="B16" s="36"/>
      <c r="C16" s="38"/>
      <c r="D16" s="38"/>
      <c r="E16" s="38"/>
      <c r="F16" s="38"/>
      <c r="G16" s="38"/>
      <c r="H16" s="38"/>
      <c r="I16" s="18" t="s">
        <v>14</v>
      </c>
      <c r="J16" s="12">
        <f t="shared" si="0"/>
        <v>3500000</v>
      </c>
      <c r="K16" s="12">
        <f>K20+K24+K28</f>
        <v>1000000</v>
      </c>
      <c r="L16" s="12">
        <f>L20+L24+L28</f>
        <v>1000000</v>
      </c>
      <c r="M16" s="13">
        <f t="shared" ref="M16:R16" si="3">M20+M24+M28</f>
        <v>1000000</v>
      </c>
      <c r="N16" s="12">
        <f t="shared" si="3"/>
        <v>500000</v>
      </c>
      <c r="O16" s="12">
        <f t="shared" si="3"/>
        <v>0</v>
      </c>
      <c r="P16" s="12">
        <f t="shared" ref="P16:Q16" si="4">P20+P24+P28</f>
        <v>0</v>
      </c>
      <c r="Q16" s="12">
        <f t="shared" si="4"/>
        <v>0</v>
      </c>
      <c r="R16" s="12">
        <f t="shared" si="3"/>
        <v>0</v>
      </c>
      <c r="S16" s="36"/>
      <c r="T16" s="36"/>
      <c r="U16" s="38"/>
      <c r="V16" s="38"/>
      <c r="W16" s="38"/>
      <c r="X16" s="38"/>
      <c r="Y16" s="38"/>
      <c r="Z16" s="38"/>
      <c r="AA16" s="38"/>
      <c r="AB16" s="38"/>
      <c r="AC16" s="38"/>
    </row>
    <row r="17" spans="1:29" ht="28.2" x14ac:dyDescent="0.3">
      <c r="A17" s="38"/>
      <c r="B17" s="36"/>
      <c r="C17" s="38"/>
      <c r="D17" s="38"/>
      <c r="E17" s="38"/>
      <c r="F17" s="38"/>
      <c r="G17" s="38"/>
      <c r="H17" s="38"/>
      <c r="I17" s="18" t="s">
        <v>11</v>
      </c>
      <c r="J17" s="12">
        <f t="shared" si="0"/>
        <v>15719923.66</v>
      </c>
      <c r="K17" s="12">
        <f>K21+K25+K29</f>
        <v>162790.70000000001</v>
      </c>
      <c r="L17" s="12">
        <f t="shared" ref="L17:R17" si="5">L21+L25+L29</f>
        <v>2546772.7000000002</v>
      </c>
      <c r="M17" s="13">
        <f t="shared" si="5"/>
        <v>3894745.51</v>
      </c>
      <c r="N17" s="12">
        <f t="shared" si="5"/>
        <v>5084127.75</v>
      </c>
      <c r="O17" s="12">
        <f>O21+O25+O29</f>
        <v>4031487</v>
      </c>
      <c r="P17" s="12">
        <f t="shared" ref="P17:Q17" si="6">P21+P25+P29</f>
        <v>0</v>
      </c>
      <c r="Q17" s="12">
        <f t="shared" si="6"/>
        <v>0</v>
      </c>
      <c r="R17" s="12">
        <f t="shared" si="5"/>
        <v>0</v>
      </c>
      <c r="S17" s="36"/>
      <c r="T17" s="36"/>
      <c r="U17" s="38"/>
      <c r="V17" s="38"/>
      <c r="W17" s="38"/>
      <c r="X17" s="38"/>
      <c r="Y17" s="38"/>
      <c r="Z17" s="38"/>
      <c r="AA17" s="38"/>
      <c r="AB17" s="38"/>
      <c r="AC17" s="38"/>
    </row>
    <row r="18" spans="1:29" ht="27.6" x14ac:dyDescent="0.3">
      <c r="A18" s="38"/>
      <c r="B18" s="36"/>
      <c r="C18" s="38"/>
      <c r="D18" s="38"/>
      <c r="E18" s="38"/>
      <c r="F18" s="38"/>
      <c r="G18" s="38"/>
      <c r="H18" s="44"/>
      <c r="I18" s="19" t="s">
        <v>12</v>
      </c>
      <c r="J18" s="12">
        <f t="shared" si="0"/>
        <v>72166280.329999998</v>
      </c>
      <c r="K18" s="12">
        <f>K22+K26+K30</f>
        <v>10780096.449999999</v>
      </c>
      <c r="L18" s="12">
        <f t="shared" ref="L18:R18" si="7">L22+L26+L30</f>
        <v>10154113.359999999</v>
      </c>
      <c r="M18" s="13">
        <f>M22+M26+M30</f>
        <v>10587494.939999999</v>
      </c>
      <c r="N18" s="12">
        <f t="shared" si="7"/>
        <v>9799609.5800000001</v>
      </c>
      <c r="O18" s="12">
        <f t="shared" si="7"/>
        <v>10468032</v>
      </c>
      <c r="P18" s="12">
        <f t="shared" si="7"/>
        <v>10181432</v>
      </c>
      <c r="Q18" s="12">
        <f t="shared" si="7"/>
        <v>10195502</v>
      </c>
      <c r="R18" s="12">
        <f t="shared" si="7"/>
        <v>0</v>
      </c>
      <c r="S18" s="36"/>
      <c r="T18" s="36"/>
      <c r="U18" s="38"/>
      <c r="V18" s="38"/>
      <c r="W18" s="38"/>
      <c r="X18" s="38"/>
      <c r="Y18" s="38"/>
      <c r="Z18" s="38"/>
      <c r="AA18" s="38"/>
      <c r="AB18" s="38"/>
      <c r="AC18" s="38"/>
    </row>
    <row r="19" spans="1:29" ht="24.75" customHeight="1" x14ac:dyDescent="0.3">
      <c r="A19" s="30" t="s">
        <v>13</v>
      </c>
      <c r="B19" s="31" t="s">
        <v>47</v>
      </c>
      <c r="C19" s="30">
        <v>2020</v>
      </c>
      <c r="D19" s="30">
        <v>2025</v>
      </c>
      <c r="E19" s="31" t="s">
        <v>27</v>
      </c>
      <c r="F19" s="32" t="s">
        <v>28</v>
      </c>
      <c r="G19" s="32" t="s">
        <v>29</v>
      </c>
      <c r="H19" s="32" t="s">
        <v>29</v>
      </c>
      <c r="I19" s="17" t="s">
        <v>3</v>
      </c>
      <c r="J19" s="12">
        <f t="shared" si="0"/>
        <v>30098745.98</v>
      </c>
      <c r="K19" s="12">
        <f>K20+K21+K22</f>
        <v>10768351.09</v>
      </c>
      <c r="L19" s="12">
        <f t="shared" ref="L19:R19" si="8">L20+L21+L22</f>
        <v>3374051</v>
      </c>
      <c r="M19" s="13">
        <f t="shared" si="8"/>
        <v>3442870.03</v>
      </c>
      <c r="N19" s="12">
        <f t="shared" si="8"/>
        <v>2864026.86</v>
      </c>
      <c r="O19" s="12">
        <f t="shared" si="8"/>
        <v>3402859</v>
      </c>
      <c r="P19" s="12">
        <f t="shared" ref="P19:Q19" si="9">P20+P21+P22</f>
        <v>3116259</v>
      </c>
      <c r="Q19" s="12">
        <f t="shared" si="9"/>
        <v>3130329</v>
      </c>
      <c r="R19" s="12">
        <f t="shared" si="8"/>
        <v>0</v>
      </c>
      <c r="S19" s="30" t="s">
        <v>4</v>
      </c>
      <c r="T19" s="30" t="s">
        <v>4</v>
      </c>
      <c r="U19" s="30" t="s">
        <v>4</v>
      </c>
      <c r="V19" s="30" t="s">
        <v>4</v>
      </c>
      <c r="W19" s="30" t="s">
        <v>4</v>
      </c>
      <c r="X19" s="30" t="s">
        <v>4</v>
      </c>
      <c r="Y19" s="30" t="s">
        <v>4</v>
      </c>
      <c r="Z19" s="30" t="s">
        <v>4</v>
      </c>
      <c r="AA19" s="30" t="s">
        <v>4</v>
      </c>
      <c r="AB19" s="30" t="s">
        <v>4</v>
      </c>
      <c r="AC19" s="30" t="s">
        <v>4</v>
      </c>
    </row>
    <row r="20" spans="1:29" ht="30.6" customHeight="1" x14ac:dyDescent="0.3">
      <c r="A20" s="30"/>
      <c r="B20" s="31"/>
      <c r="C20" s="30"/>
      <c r="D20" s="30"/>
      <c r="E20" s="31"/>
      <c r="F20" s="32"/>
      <c r="G20" s="32"/>
      <c r="H20" s="32"/>
      <c r="I20" s="18" t="s">
        <v>14</v>
      </c>
      <c r="J20" s="12">
        <f t="shared" si="0"/>
        <v>0</v>
      </c>
      <c r="K20" s="12">
        <v>0</v>
      </c>
      <c r="L20" s="12">
        <v>0</v>
      </c>
      <c r="M20" s="13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30.6" customHeight="1" x14ac:dyDescent="0.3">
      <c r="A21" s="30"/>
      <c r="B21" s="31"/>
      <c r="C21" s="30"/>
      <c r="D21" s="30"/>
      <c r="E21" s="31"/>
      <c r="F21" s="32"/>
      <c r="G21" s="32"/>
      <c r="H21" s="32"/>
      <c r="I21" s="18" t="s">
        <v>11</v>
      </c>
      <c r="J21" s="12">
        <f t="shared" si="0"/>
        <v>0</v>
      </c>
      <c r="K21" s="12">
        <v>0</v>
      </c>
      <c r="L21" s="12">
        <v>0</v>
      </c>
      <c r="M21" s="13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30.6" customHeight="1" x14ac:dyDescent="0.3">
      <c r="A22" s="30"/>
      <c r="B22" s="31"/>
      <c r="C22" s="30"/>
      <c r="D22" s="30"/>
      <c r="E22" s="31"/>
      <c r="F22" s="32"/>
      <c r="G22" s="32"/>
      <c r="H22" s="32"/>
      <c r="I22" s="19" t="s">
        <v>12</v>
      </c>
      <c r="J22" s="12">
        <f t="shared" si="0"/>
        <v>30098745.98</v>
      </c>
      <c r="K22" s="12">
        <v>10768351.09</v>
      </c>
      <c r="L22" s="12">
        <v>3374051</v>
      </c>
      <c r="M22" s="13">
        <v>3442870.03</v>
      </c>
      <c r="N22" s="12">
        <v>2864026.86</v>
      </c>
      <c r="O22" s="12">
        <v>3402859</v>
      </c>
      <c r="P22" s="12">
        <v>3116259</v>
      </c>
      <c r="Q22" s="12">
        <v>3130329</v>
      </c>
      <c r="R22" s="12">
        <v>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19.5" customHeight="1" x14ac:dyDescent="0.3">
      <c r="A23" s="30" t="s">
        <v>50</v>
      </c>
      <c r="B23" s="31" t="s">
        <v>65</v>
      </c>
      <c r="C23" s="30">
        <v>2020</v>
      </c>
      <c r="D23" s="30">
        <v>2025</v>
      </c>
      <c r="E23" s="31" t="s">
        <v>27</v>
      </c>
      <c r="F23" s="32" t="s">
        <v>28</v>
      </c>
      <c r="G23" s="32" t="s">
        <v>29</v>
      </c>
      <c r="H23" s="32" t="s">
        <v>29</v>
      </c>
      <c r="I23" s="19" t="s">
        <v>3</v>
      </c>
      <c r="J23" s="12">
        <f t="shared" si="0"/>
        <v>4051489.55</v>
      </c>
      <c r="K23" s="12">
        <f>K24+K25+K26</f>
        <v>1174536.06</v>
      </c>
      <c r="L23" s="12">
        <f t="shared" ref="L23:R23" si="10">L24+L25+L26</f>
        <v>1174536.06</v>
      </c>
      <c r="M23" s="13">
        <f t="shared" si="10"/>
        <v>1134944.96</v>
      </c>
      <c r="N23" s="12">
        <f t="shared" si="10"/>
        <v>567472.47</v>
      </c>
      <c r="O23" s="12">
        <f t="shared" si="10"/>
        <v>0</v>
      </c>
      <c r="P23" s="12">
        <f t="shared" ref="P23:Q23" si="11">P24+P25+P26</f>
        <v>0</v>
      </c>
      <c r="Q23" s="12">
        <f t="shared" si="11"/>
        <v>0</v>
      </c>
      <c r="R23" s="12">
        <f t="shared" si="10"/>
        <v>0</v>
      </c>
      <c r="S23" s="33" t="s">
        <v>66</v>
      </c>
      <c r="T23" s="30" t="s">
        <v>61</v>
      </c>
      <c r="U23" s="30">
        <v>1</v>
      </c>
      <c r="V23" s="30" t="s">
        <v>4</v>
      </c>
      <c r="W23" s="30" t="s">
        <v>4</v>
      </c>
      <c r="X23" s="30" t="s">
        <v>4</v>
      </c>
      <c r="Y23" s="30">
        <v>1</v>
      </c>
      <c r="Z23" s="30" t="s">
        <v>4</v>
      </c>
      <c r="AA23" s="30" t="s">
        <v>4</v>
      </c>
      <c r="AB23" s="30" t="s">
        <v>4</v>
      </c>
      <c r="AC23" s="30" t="s">
        <v>4</v>
      </c>
    </row>
    <row r="24" spans="1:29" ht="30.6" customHeight="1" x14ac:dyDescent="0.3">
      <c r="A24" s="30"/>
      <c r="B24" s="31"/>
      <c r="C24" s="30"/>
      <c r="D24" s="30"/>
      <c r="E24" s="31"/>
      <c r="F24" s="32"/>
      <c r="G24" s="32"/>
      <c r="H24" s="32"/>
      <c r="I24" s="19" t="s">
        <v>14</v>
      </c>
      <c r="J24" s="12">
        <f t="shared" si="0"/>
        <v>3500000</v>
      </c>
      <c r="K24" s="12">
        <v>1000000</v>
      </c>
      <c r="L24" s="12">
        <v>1000000</v>
      </c>
      <c r="M24" s="13">
        <v>1000000</v>
      </c>
      <c r="N24" s="12">
        <v>500000</v>
      </c>
      <c r="O24" s="12">
        <v>0</v>
      </c>
      <c r="P24" s="12">
        <v>0</v>
      </c>
      <c r="Q24" s="12">
        <v>0</v>
      </c>
      <c r="R24" s="12">
        <v>0</v>
      </c>
      <c r="S24" s="34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30.6" customHeight="1" x14ac:dyDescent="0.3">
      <c r="A25" s="30"/>
      <c r="B25" s="31"/>
      <c r="C25" s="30"/>
      <c r="D25" s="30"/>
      <c r="E25" s="31"/>
      <c r="F25" s="32"/>
      <c r="G25" s="32"/>
      <c r="H25" s="32"/>
      <c r="I25" s="19" t="s">
        <v>11</v>
      </c>
      <c r="J25" s="12">
        <f t="shared" si="0"/>
        <v>510974.66000000003</v>
      </c>
      <c r="K25" s="12">
        <v>162790.70000000001</v>
      </c>
      <c r="L25" s="12">
        <v>162790.70000000001</v>
      </c>
      <c r="M25" s="13">
        <v>123595.51</v>
      </c>
      <c r="N25" s="12">
        <v>61797.75</v>
      </c>
      <c r="O25" s="12">
        <v>0</v>
      </c>
      <c r="P25" s="12">
        <v>0</v>
      </c>
      <c r="Q25" s="12">
        <v>0</v>
      </c>
      <c r="R25" s="12">
        <v>0</v>
      </c>
      <c r="S25" s="34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54.75" customHeight="1" x14ac:dyDescent="0.3">
      <c r="A26" s="30"/>
      <c r="B26" s="31"/>
      <c r="C26" s="30"/>
      <c r="D26" s="30"/>
      <c r="E26" s="31"/>
      <c r="F26" s="32"/>
      <c r="G26" s="32"/>
      <c r="H26" s="32"/>
      <c r="I26" s="19" t="s">
        <v>12</v>
      </c>
      <c r="J26" s="12">
        <f t="shared" si="0"/>
        <v>40514.89</v>
      </c>
      <c r="K26" s="12">
        <v>11745.36</v>
      </c>
      <c r="L26" s="12">
        <v>11745.36</v>
      </c>
      <c r="M26" s="13">
        <v>11349.45</v>
      </c>
      <c r="N26" s="12">
        <v>5674.72</v>
      </c>
      <c r="O26" s="12">
        <v>0</v>
      </c>
      <c r="P26" s="12">
        <v>0</v>
      </c>
      <c r="Q26" s="12">
        <v>0</v>
      </c>
      <c r="R26" s="12">
        <v>0</v>
      </c>
      <c r="S26" s="35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ht="30.6" customHeight="1" x14ac:dyDescent="0.3">
      <c r="A27" s="30" t="s">
        <v>57</v>
      </c>
      <c r="B27" s="31" t="s">
        <v>58</v>
      </c>
      <c r="C27" s="30">
        <v>2021</v>
      </c>
      <c r="D27" s="30">
        <v>2025</v>
      </c>
      <c r="E27" s="31" t="s">
        <v>27</v>
      </c>
      <c r="F27" s="32" t="s">
        <v>28</v>
      </c>
      <c r="G27" s="32" t="s">
        <v>29</v>
      </c>
      <c r="H27" s="32" t="s">
        <v>29</v>
      </c>
      <c r="I27" s="19" t="s">
        <v>3</v>
      </c>
      <c r="J27" s="12">
        <f t="shared" si="0"/>
        <v>57235968.460000001</v>
      </c>
      <c r="K27" s="12">
        <f>K28+K29+K30</f>
        <v>0</v>
      </c>
      <c r="L27" s="12">
        <f t="shared" ref="L27:R27" si="12">L28+L29+L30</f>
        <v>9152299</v>
      </c>
      <c r="M27" s="13">
        <f t="shared" si="12"/>
        <v>10904425.460000001</v>
      </c>
      <c r="N27" s="12">
        <f t="shared" si="12"/>
        <v>11952238</v>
      </c>
      <c r="O27" s="12">
        <f t="shared" si="12"/>
        <v>11096660</v>
      </c>
      <c r="P27" s="12">
        <f t="shared" ref="P27:Q27" si="13">P28+P29+P30</f>
        <v>7065173</v>
      </c>
      <c r="Q27" s="12">
        <f t="shared" si="13"/>
        <v>7065173</v>
      </c>
      <c r="R27" s="12">
        <f t="shared" si="12"/>
        <v>0</v>
      </c>
      <c r="S27" s="33" t="s">
        <v>60</v>
      </c>
      <c r="T27" s="30" t="s">
        <v>62</v>
      </c>
      <c r="U27" s="30">
        <f>V27+W27+X27+Y27+Z27+AA27+AB27+AC27</f>
        <v>302.69</v>
      </c>
      <c r="V27" s="30">
        <v>0</v>
      </c>
      <c r="W27" s="30">
        <v>75.5</v>
      </c>
      <c r="X27" s="30">
        <v>76.41</v>
      </c>
      <c r="Y27" s="30">
        <v>78.03</v>
      </c>
      <c r="Z27" s="30">
        <v>72.75</v>
      </c>
      <c r="AA27" s="30">
        <v>0</v>
      </c>
      <c r="AB27" s="30">
        <v>0</v>
      </c>
      <c r="AC27" s="30">
        <v>0</v>
      </c>
    </row>
    <row r="28" spans="1:29" ht="78.75" customHeight="1" x14ac:dyDescent="0.3">
      <c r="A28" s="30"/>
      <c r="B28" s="31"/>
      <c r="C28" s="30"/>
      <c r="D28" s="30"/>
      <c r="E28" s="31"/>
      <c r="F28" s="32"/>
      <c r="G28" s="32"/>
      <c r="H28" s="32"/>
      <c r="I28" s="19" t="s">
        <v>14</v>
      </c>
      <c r="J28" s="12">
        <f t="shared" si="0"/>
        <v>0</v>
      </c>
      <c r="K28" s="12">
        <v>0</v>
      </c>
      <c r="L28" s="12">
        <v>0</v>
      </c>
      <c r="M28" s="13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36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ht="36.6" customHeight="1" x14ac:dyDescent="0.3">
      <c r="A29" s="30"/>
      <c r="B29" s="31"/>
      <c r="C29" s="30"/>
      <c r="D29" s="30"/>
      <c r="E29" s="31"/>
      <c r="F29" s="32"/>
      <c r="G29" s="32"/>
      <c r="H29" s="32"/>
      <c r="I29" s="19" t="s">
        <v>11</v>
      </c>
      <c r="J29" s="12">
        <f t="shared" si="0"/>
        <v>15208949</v>
      </c>
      <c r="K29" s="12">
        <v>0</v>
      </c>
      <c r="L29" s="12">
        <v>2383982</v>
      </c>
      <c r="M29" s="13">
        <v>3771150</v>
      </c>
      <c r="N29" s="12">
        <v>5022330</v>
      </c>
      <c r="O29" s="12">
        <v>4031487</v>
      </c>
      <c r="P29" s="12">
        <v>0</v>
      </c>
      <c r="Q29" s="12">
        <v>0</v>
      </c>
      <c r="R29" s="12">
        <v>0</v>
      </c>
      <c r="S29" s="36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ht="28.2" customHeight="1" x14ac:dyDescent="0.3">
      <c r="A30" s="30"/>
      <c r="B30" s="31"/>
      <c r="C30" s="30"/>
      <c r="D30" s="30"/>
      <c r="E30" s="31"/>
      <c r="F30" s="32"/>
      <c r="G30" s="32"/>
      <c r="H30" s="32"/>
      <c r="I30" s="19" t="s">
        <v>12</v>
      </c>
      <c r="J30" s="12">
        <f t="shared" si="0"/>
        <v>42027019.460000001</v>
      </c>
      <c r="K30" s="12">
        <v>0</v>
      </c>
      <c r="L30" s="12">
        <v>6768317</v>
      </c>
      <c r="M30" s="13">
        <v>7133275.46</v>
      </c>
      <c r="N30" s="12">
        <v>6929908</v>
      </c>
      <c r="O30" s="12">
        <v>7065173</v>
      </c>
      <c r="P30" s="12">
        <v>7065173</v>
      </c>
      <c r="Q30" s="12">
        <v>7065173</v>
      </c>
      <c r="R30" s="12">
        <v>0</v>
      </c>
      <c r="S30" s="48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ht="17.25" customHeight="1" x14ac:dyDescent="0.3">
      <c r="A31" s="51" t="s">
        <v>44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  <row r="32" spans="1:29" ht="14.4" customHeight="1" x14ac:dyDescent="0.3">
      <c r="A32" s="37" t="s">
        <v>39</v>
      </c>
      <c r="B32" s="33" t="s">
        <v>40</v>
      </c>
      <c r="C32" s="37">
        <v>2020</v>
      </c>
      <c r="D32" s="37">
        <v>2025</v>
      </c>
      <c r="E32" s="55" t="s">
        <v>4</v>
      </c>
      <c r="F32" s="46" t="s">
        <v>4</v>
      </c>
      <c r="G32" s="46" t="s">
        <v>4</v>
      </c>
      <c r="H32" s="46" t="s">
        <v>4</v>
      </c>
      <c r="I32" s="17" t="s">
        <v>3</v>
      </c>
      <c r="J32" s="12">
        <f t="shared" ref="J32:J52" si="14">SUM(K32:R32)</f>
        <v>6847692.5099999998</v>
      </c>
      <c r="K32" s="12">
        <f>K33+K34+K35</f>
        <v>1769563.65</v>
      </c>
      <c r="L32" s="12">
        <f t="shared" ref="L32:R32" si="15">L33+L34+L35</f>
        <v>1492221.61</v>
      </c>
      <c r="M32" s="13">
        <f t="shared" si="15"/>
        <v>787921.35</v>
      </c>
      <c r="N32" s="12">
        <f t="shared" si="15"/>
        <v>397985.9</v>
      </c>
      <c r="O32" s="12">
        <f t="shared" si="15"/>
        <v>800000</v>
      </c>
      <c r="P32" s="12">
        <f t="shared" ref="P32:Q32" si="16">P33+P34+P35</f>
        <v>800000</v>
      </c>
      <c r="Q32" s="12">
        <f t="shared" si="16"/>
        <v>800000</v>
      </c>
      <c r="R32" s="12">
        <f t="shared" si="15"/>
        <v>0</v>
      </c>
      <c r="S32" s="37" t="s">
        <v>4</v>
      </c>
      <c r="T32" s="37" t="s">
        <v>4</v>
      </c>
      <c r="U32" s="37" t="s">
        <v>4</v>
      </c>
      <c r="V32" s="37" t="s">
        <v>4</v>
      </c>
      <c r="W32" s="37" t="s">
        <v>4</v>
      </c>
      <c r="X32" s="37" t="s">
        <v>4</v>
      </c>
      <c r="Y32" s="37" t="s">
        <v>4</v>
      </c>
      <c r="Z32" s="37" t="s">
        <v>4</v>
      </c>
      <c r="AA32" s="37" t="s">
        <v>4</v>
      </c>
      <c r="AB32" s="37" t="s">
        <v>4</v>
      </c>
      <c r="AC32" s="37" t="s">
        <v>4</v>
      </c>
    </row>
    <row r="33" spans="1:29" ht="30.75" customHeight="1" x14ac:dyDescent="0.3">
      <c r="A33" s="38"/>
      <c r="B33" s="36"/>
      <c r="C33" s="38"/>
      <c r="D33" s="38"/>
      <c r="E33" s="56"/>
      <c r="F33" s="47"/>
      <c r="G33" s="47"/>
      <c r="H33" s="47"/>
      <c r="I33" s="18" t="s">
        <v>14</v>
      </c>
      <c r="J33" s="12">
        <f t="shared" si="14"/>
        <v>0</v>
      </c>
      <c r="K33" s="12">
        <f>K37</f>
        <v>0</v>
      </c>
      <c r="L33" s="12">
        <f t="shared" ref="L33:R33" si="17">L37</f>
        <v>0</v>
      </c>
      <c r="M33" s="13">
        <f t="shared" si="17"/>
        <v>0</v>
      </c>
      <c r="N33" s="12">
        <f t="shared" si="17"/>
        <v>0</v>
      </c>
      <c r="O33" s="12">
        <f t="shared" si="17"/>
        <v>0</v>
      </c>
      <c r="P33" s="12">
        <f t="shared" ref="P33:Q33" si="18">P37</f>
        <v>0</v>
      </c>
      <c r="Q33" s="12">
        <f t="shared" si="18"/>
        <v>0</v>
      </c>
      <c r="R33" s="12">
        <f t="shared" si="17"/>
        <v>0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</row>
    <row r="34" spans="1:29" ht="30.75" customHeight="1" x14ac:dyDescent="0.3">
      <c r="A34" s="38"/>
      <c r="B34" s="36"/>
      <c r="C34" s="38"/>
      <c r="D34" s="38"/>
      <c r="E34" s="56"/>
      <c r="F34" s="47"/>
      <c r="G34" s="47"/>
      <c r="H34" s="47"/>
      <c r="I34" s="18" t="s">
        <v>11</v>
      </c>
      <c r="J34" s="12">
        <f t="shared" si="14"/>
        <v>0</v>
      </c>
      <c r="K34" s="12">
        <f>K38</f>
        <v>0</v>
      </c>
      <c r="L34" s="12">
        <f t="shared" ref="L34:R34" si="19">L38</f>
        <v>0</v>
      </c>
      <c r="M34" s="13">
        <f t="shared" si="19"/>
        <v>0</v>
      </c>
      <c r="N34" s="12">
        <f t="shared" si="19"/>
        <v>0</v>
      </c>
      <c r="O34" s="12">
        <f t="shared" si="19"/>
        <v>0</v>
      </c>
      <c r="P34" s="12">
        <f t="shared" ref="P34:Q34" si="20">P38</f>
        <v>0</v>
      </c>
      <c r="Q34" s="12">
        <f t="shared" si="20"/>
        <v>0</v>
      </c>
      <c r="R34" s="12">
        <f t="shared" si="19"/>
        <v>0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30.75" customHeight="1" x14ac:dyDescent="0.3">
      <c r="A35" s="38"/>
      <c r="B35" s="36"/>
      <c r="C35" s="38"/>
      <c r="D35" s="38"/>
      <c r="E35" s="56"/>
      <c r="F35" s="47"/>
      <c r="G35" s="47"/>
      <c r="H35" s="54"/>
      <c r="I35" s="19" t="s">
        <v>12</v>
      </c>
      <c r="J35" s="12">
        <f t="shared" si="14"/>
        <v>6847692.5099999998</v>
      </c>
      <c r="K35" s="12">
        <f>K39</f>
        <v>1769563.65</v>
      </c>
      <c r="L35" s="12">
        <f t="shared" ref="L35:R35" si="21">L39</f>
        <v>1492221.61</v>
      </c>
      <c r="M35" s="13">
        <f t="shared" si="21"/>
        <v>787921.35</v>
      </c>
      <c r="N35" s="12">
        <f t="shared" si="21"/>
        <v>397985.9</v>
      </c>
      <c r="O35" s="12">
        <f t="shared" si="21"/>
        <v>800000</v>
      </c>
      <c r="P35" s="12">
        <f t="shared" ref="P35:Q35" si="22">P39</f>
        <v>800000</v>
      </c>
      <c r="Q35" s="12">
        <f t="shared" si="22"/>
        <v>800000</v>
      </c>
      <c r="R35" s="12">
        <f t="shared" si="21"/>
        <v>0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 ht="16.5" customHeight="1" x14ac:dyDescent="0.3">
      <c r="A36" s="57" t="s">
        <v>41</v>
      </c>
      <c r="B36" s="33" t="s">
        <v>48</v>
      </c>
      <c r="C36" s="37">
        <v>2020</v>
      </c>
      <c r="D36" s="37">
        <v>2025</v>
      </c>
      <c r="E36" s="55" t="s">
        <v>27</v>
      </c>
      <c r="F36" s="46" t="s">
        <v>28</v>
      </c>
      <c r="G36" s="46" t="s">
        <v>29</v>
      </c>
      <c r="H36" s="46" t="s">
        <v>4</v>
      </c>
      <c r="I36" s="20" t="s">
        <v>3</v>
      </c>
      <c r="J36" s="12">
        <f t="shared" si="14"/>
        <v>6847692.5099999998</v>
      </c>
      <c r="K36" s="12">
        <f>K37+K38+K39</f>
        <v>1769563.65</v>
      </c>
      <c r="L36" s="12">
        <f t="shared" ref="L36:R36" si="23">L37+L38+L39</f>
        <v>1492221.61</v>
      </c>
      <c r="M36" s="13">
        <f t="shared" si="23"/>
        <v>787921.35</v>
      </c>
      <c r="N36" s="12">
        <f t="shared" si="23"/>
        <v>397985.9</v>
      </c>
      <c r="O36" s="12">
        <f t="shared" si="23"/>
        <v>800000</v>
      </c>
      <c r="P36" s="12">
        <f t="shared" ref="P36:Q36" si="24">P37+P38+P39</f>
        <v>800000</v>
      </c>
      <c r="Q36" s="12">
        <f t="shared" si="24"/>
        <v>800000</v>
      </c>
      <c r="R36" s="12">
        <f t="shared" si="23"/>
        <v>0</v>
      </c>
      <c r="S36" s="33" t="s">
        <v>4</v>
      </c>
      <c r="T36" s="37" t="s">
        <v>4</v>
      </c>
      <c r="U36" s="37" t="s">
        <v>4</v>
      </c>
      <c r="V36" s="37" t="s">
        <v>4</v>
      </c>
      <c r="W36" s="37" t="s">
        <v>4</v>
      </c>
      <c r="X36" s="37" t="s">
        <v>4</v>
      </c>
      <c r="Y36" s="37" t="s">
        <v>4</v>
      </c>
      <c r="Z36" s="37" t="s">
        <v>4</v>
      </c>
      <c r="AA36" s="37" t="s">
        <v>4</v>
      </c>
      <c r="AB36" s="37" t="s">
        <v>4</v>
      </c>
      <c r="AC36" s="37" t="s">
        <v>4</v>
      </c>
    </row>
    <row r="37" spans="1:29" ht="28.5" customHeight="1" x14ac:dyDescent="0.3">
      <c r="A37" s="58"/>
      <c r="B37" s="36"/>
      <c r="C37" s="38"/>
      <c r="D37" s="38"/>
      <c r="E37" s="56"/>
      <c r="F37" s="47"/>
      <c r="G37" s="47"/>
      <c r="H37" s="47"/>
      <c r="I37" s="18" t="s">
        <v>14</v>
      </c>
      <c r="J37" s="12">
        <f t="shared" si="14"/>
        <v>0</v>
      </c>
      <c r="K37" s="12">
        <v>0</v>
      </c>
      <c r="L37" s="12">
        <v>0</v>
      </c>
      <c r="M37" s="13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36"/>
      <c r="T37" s="38"/>
      <c r="U37" s="38"/>
      <c r="V37" s="38"/>
      <c r="W37" s="38"/>
      <c r="X37" s="38"/>
      <c r="Y37" s="38"/>
      <c r="Z37" s="38"/>
      <c r="AA37" s="38"/>
      <c r="AB37" s="38"/>
      <c r="AC37" s="38"/>
    </row>
    <row r="38" spans="1:29" ht="28.5" customHeight="1" x14ac:dyDescent="0.3">
      <c r="A38" s="58"/>
      <c r="B38" s="36"/>
      <c r="C38" s="38"/>
      <c r="D38" s="38"/>
      <c r="E38" s="56"/>
      <c r="F38" s="47"/>
      <c r="G38" s="47"/>
      <c r="H38" s="47"/>
      <c r="I38" s="18" t="s">
        <v>11</v>
      </c>
      <c r="J38" s="12">
        <f t="shared" si="14"/>
        <v>0</v>
      </c>
      <c r="K38" s="12">
        <v>0</v>
      </c>
      <c r="L38" s="12">
        <v>0</v>
      </c>
      <c r="M38" s="13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36"/>
      <c r="T38" s="38"/>
      <c r="U38" s="38"/>
      <c r="V38" s="38"/>
      <c r="W38" s="38"/>
      <c r="X38" s="38"/>
      <c r="Y38" s="38"/>
      <c r="Z38" s="38"/>
      <c r="AA38" s="38"/>
      <c r="AB38" s="38"/>
      <c r="AC38" s="38"/>
    </row>
    <row r="39" spans="1:29" ht="35.4" customHeight="1" x14ac:dyDescent="0.3">
      <c r="A39" s="58"/>
      <c r="B39" s="36"/>
      <c r="C39" s="38"/>
      <c r="D39" s="38"/>
      <c r="E39" s="56"/>
      <c r="F39" s="47"/>
      <c r="G39" s="47"/>
      <c r="H39" s="47"/>
      <c r="I39" s="21" t="s">
        <v>12</v>
      </c>
      <c r="J39" s="22">
        <f t="shared" si="14"/>
        <v>6847692.5099999998</v>
      </c>
      <c r="K39" s="22">
        <v>1769563.65</v>
      </c>
      <c r="L39" s="22">
        <v>1492221.61</v>
      </c>
      <c r="M39" s="23">
        <v>787921.35</v>
      </c>
      <c r="N39" s="22">
        <v>397985.9</v>
      </c>
      <c r="O39" s="22">
        <v>800000</v>
      </c>
      <c r="P39" s="22">
        <v>800000</v>
      </c>
      <c r="Q39" s="22">
        <v>800000</v>
      </c>
      <c r="R39" s="22">
        <v>0</v>
      </c>
      <c r="S39" s="36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22.5" customHeight="1" x14ac:dyDescent="0.3">
      <c r="A40" s="60" t="s">
        <v>51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</row>
    <row r="41" spans="1:29" ht="20.25" customHeight="1" x14ac:dyDescent="0.3">
      <c r="A41" s="62" t="s">
        <v>52</v>
      </c>
      <c r="B41" s="31" t="s">
        <v>54</v>
      </c>
      <c r="C41" s="30">
        <v>2020</v>
      </c>
      <c r="D41" s="30">
        <v>2024</v>
      </c>
      <c r="E41" s="31" t="s">
        <v>4</v>
      </c>
      <c r="F41" s="32" t="s">
        <v>4</v>
      </c>
      <c r="G41" s="32" t="s">
        <v>4</v>
      </c>
      <c r="H41" s="32" t="s">
        <v>4</v>
      </c>
      <c r="I41" s="24" t="s">
        <v>3</v>
      </c>
      <c r="J41" s="25">
        <f>SUM(K41:R41)</f>
        <v>1000000</v>
      </c>
      <c r="K41" s="25">
        <f>K42+K43+K44</f>
        <v>0</v>
      </c>
      <c r="L41" s="25">
        <f t="shared" ref="L41:R41" si="25">L42+L43+L44</f>
        <v>1000000</v>
      </c>
      <c r="M41" s="26">
        <f t="shared" si="25"/>
        <v>0</v>
      </c>
      <c r="N41" s="25">
        <f t="shared" si="25"/>
        <v>0</v>
      </c>
      <c r="O41" s="25">
        <f t="shared" si="25"/>
        <v>0</v>
      </c>
      <c r="P41" s="25">
        <f t="shared" ref="P41:Q41" si="26">P42+P43+P44</f>
        <v>0</v>
      </c>
      <c r="Q41" s="25">
        <f t="shared" si="26"/>
        <v>0</v>
      </c>
      <c r="R41" s="25">
        <f t="shared" si="25"/>
        <v>0</v>
      </c>
      <c r="S41" s="31" t="s">
        <v>4</v>
      </c>
      <c r="T41" s="30" t="s">
        <v>4</v>
      </c>
      <c r="U41" s="30" t="s">
        <v>4</v>
      </c>
      <c r="V41" s="30" t="s">
        <v>4</v>
      </c>
      <c r="W41" s="30" t="s">
        <v>4</v>
      </c>
      <c r="X41" s="30" t="s">
        <v>4</v>
      </c>
      <c r="Y41" s="30" t="s">
        <v>4</v>
      </c>
      <c r="Z41" s="30" t="s">
        <v>4</v>
      </c>
      <c r="AA41" s="30" t="s">
        <v>4</v>
      </c>
      <c r="AB41" s="30" t="s">
        <v>4</v>
      </c>
      <c r="AC41" s="30" t="s">
        <v>4</v>
      </c>
    </row>
    <row r="42" spans="1:29" ht="28.5" customHeight="1" x14ac:dyDescent="0.3">
      <c r="A42" s="62"/>
      <c r="B42" s="31"/>
      <c r="C42" s="30"/>
      <c r="D42" s="30"/>
      <c r="E42" s="31"/>
      <c r="F42" s="32"/>
      <c r="G42" s="32"/>
      <c r="H42" s="32"/>
      <c r="I42" s="19" t="s">
        <v>14</v>
      </c>
      <c r="J42" s="25">
        <f t="shared" ref="J42:J48" si="27">SUM(K42:R42)</f>
        <v>1000000</v>
      </c>
      <c r="K42" s="12">
        <f>K46</f>
        <v>0</v>
      </c>
      <c r="L42" s="12">
        <f t="shared" ref="L42:R42" si="28">L46</f>
        <v>1000000</v>
      </c>
      <c r="M42" s="13">
        <f t="shared" si="28"/>
        <v>0</v>
      </c>
      <c r="N42" s="12">
        <f t="shared" si="28"/>
        <v>0</v>
      </c>
      <c r="O42" s="12">
        <f t="shared" si="28"/>
        <v>0</v>
      </c>
      <c r="P42" s="12">
        <f t="shared" ref="P42:Q42" si="29">P46</f>
        <v>0</v>
      </c>
      <c r="Q42" s="12">
        <f t="shared" si="29"/>
        <v>0</v>
      </c>
      <c r="R42" s="12">
        <f t="shared" si="28"/>
        <v>0</v>
      </c>
      <c r="S42" s="31"/>
      <c r="T42" s="30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ht="28.5" customHeight="1" x14ac:dyDescent="0.3">
      <c r="A43" s="62"/>
      <c r="B43" s="31"/>
      <c r="C43" s="30"/>
      <c r="D43" s="30"/>
      <c r="E43" s="31"/>
      <c r="F43" s="32"/>
      <c r="G43" s="32"/>
      <c r="H43" s="32"/>
      <c r="I43" s="19" t="s">
        <v>11</v>
      </c>
      <c r="J43" s="25">
        <f t="shared" si="27"/>
        <v>0</v>
      </c>
      <c r="K43" s="12">
        <f>K47</f>
        <v>0</v>
      </c>
      <c r="L43" s="12">
        <f t="shared" ref="L43:R43" si="30">L47</f>
        <v>0</v>
      </c>
      <c r="M43" s="13">
        <f t="shared" si="30"/>
        <v>0</v>
      </c>
      <c r="N43" s="12">
        <f t="shared" si="30"/>
        <v>0</v>
      </c>
      <c r="O43" s="12">
        <f t="shared" si="30"/>
        <v>0</v>
      </c>
      <c r="P43" s="12">
        <f t="shared" ref="P43:Q43" si="31">P47</f>
        <v>0</v>
      </c>
      <c r="Q43" s="12">
        <f t="shared" si="31"/>
        <v>0</v>
      </c>
      <c r="R43" s="12">
        <f t="shared" si="30"/>
        <v>0</v>
      </c>
      <c r="S43" s="31"/>
      <c r="T43" s="30"/>
      <c r="U43" s="30"/>
      <c r="V43" s="30"/>
      <c r="W43" s="30"/>
      <c r="X43" s="30"/>
      <c r="Y43" s="30"/>
      <c r="Z43" s="30"/>
      <c r="AA43" s="30"/>
      <c r="AB43" s="30"/>
      <c r="AC43" s="30"/>
    </row>
    <row r="44" spans="1:29" ht="36.6" customHeight="1" x14ac:dyDescent="0.3">
      <c r="A44" s="62"/>
      <c r="B44" s="31"/>
      <c r="C44" s="30"/>
      <c r="D44" s="30"/>
      <c r="E44" s="31"/>
      <c r="F44" s="32"/>
      <c r="G44" s="32"/>
      <c r="H44" s="32"/>
      <c r="I44" s="19" t="s">
        <v>12</v>
      </c>
      <c r="J44" s="25">
        <f t="shared" si="27"/>
        <v>0</v>
      </c>
      <c r="K44" s="12">
        <f>K48</f>
        <v>0</v>
      </c>
      <c r="L44" s="12">
        <f t="shared" ref="L44:R44" si="32">L48</f>
        <v>0</v>
      </c>
      <c r="M44" s="13">
        <f t="shared" si="32"/>
        <v>0</v>
      </c>
      <c r="N44" s="12">
        <f t="shared" si="32"/>
        <v>0</v>
      </c>
      <c r="O44" s="12">
        <f t="shared" si="32"/>
        <v>0</v>
      </c>
      <c r="P44" s="12">
        <f t="shared" ref="P44:Q44" si="33">P48</f>
        <v>0</v>
      </c>
      <c r="Q44" s="12">
        <f t="shared" si="33"/>
        <v>0</v>
      </c>
      <c r="R44" s="12">
        <f t="shared" si="32"/>
        <v>0</v>
      </c>
      <c r="S44" s="31"/>
      <c r="T44" s="30"/>
      <c r="U44" s="30"/>
      <c r="V44" s="30"/>
      <c r="W44" s="30"/>
      <c r="X44" s="30"/>
      <c r="Y44" s="30"/>
      <c r="Z44" s="30"/>
      <c r="AA44" s="30"/>
      <c r="AB44" s="30"/>
      <c r="AC44" s="30"/>
    </row>
    <row r="45" spans="1:29" ht="18" customHeight="1" x14ac:dyDescent="0.3">
      <c r="A45" s="57" t="s">
        <v>53</v>
      </c>
      <c r="B45" s="33" t="s">
        <v>55</v>
      </c>
      <c r="C45" s="37">
        <v>2020</v>
      </c>
      <c r="D45" s="37">
        <v>2024</v>
      </c>
      <c r="E45" s="33" t="s">
        <v>27</v>
      </c>
      <c r="F45" s="46" t="s">
        <v>28</v>
      </c>
      <c r="G45" s="46" t="s">
        <v>29</v>
      </c>
      <c r="H45" s="46" t="s">
        <v>56</v>
      </c>
      <c r="I45" s="19" t="s">
        <v>3</v>
      </c>
      <c r="J45" s="25">
        <f t="shared" si="27"/>
        <v>1000000</v>
      </c>
      <c r="K45" s="12">
        <f>K46+K47+K48</f>
        <v>0</v>
      </c>
      <c r="L45" s="12">
        <f t="shared" ref="L45:R45" si="34">L46+L47+L48</f>
        <v>1000000</v>
      </c>
      <c r="M45" s="13">
        <f t="shared" si="34"/>
        <v>0</v>
      </c>
      <c r="N45" s="12">
        <f t="shared" si="34"/>
        <v>0</v>
      </c>
      <c r="O45" s="12">
        <f t="shared" si="34"/>
        <v>0</v>
      </c>
      <c r="P45" s="12">
        <f t="shared" ref="P45:Q45" si="35">P46+P47+P48</f>
        <v>0</v>
      </c>
      <c r="Q45" s="12">
        <f t="shared" si="35"/>
        <v>0</v>
      </c>
      <c r="R45" s="12">
        <f t="shared" si="34"/>
        <v>0</v>
      </c>
      <c r="S45" s="33" t="s">
        <v>63</v>
      </c>
      <c r="T45" s="37" t="s">
        <v>61</v>
      </c>
      <c r="U45" s="37">
        <v>1</v>
      </c>
      <c r="V45" s="37" t="s">
        <v>4</v>
      </c>
      <c r="W45" s="37">
        <v>1</v>
      </c>
      <c r="X45" s="37" t="s">
        <v>4</v>
      </c>
      <c r="Y45" s="37" t="s">
        <v>4</v>
      </c>
      <c r="Z45" s="37" t="s">
        <v>4</v>
      </c>
      <c r="AA45" s="37" t="s">
        <v>4</v>
      </c>
      <c r="AB45" s="37" t="s">
        <v>4</v>
      </c>
      <c r="AC45" s="37" t="s">
        <v>4</v>
      </c>
    </row>
    <row r="46" spans="1:29" ht="52.5" customHeight="1" x14ac:dyDescent="0.3">
      <c r="A46" s="58"/>
      <c r="B46" s="36"/>
      <c r="C46" s="38"/>
      <c r="D46" s="38"/>
      <c r="E46" s="36"/>
      <c r="F46" s="47"/>
      <c r="G46" s="47"/>
      <c r="H46" s="47"/>
      <c r="I46" s="19" t="s">
        <v>14</v>
      </c>
      <c r="J46" s="25">
        <f t="shared" si="27"/>
        <v>1000000</v>
      </c>
      <c r="K46" s="12">
        <v>0</v>
      </c>
      <c r="L46" s="12">
        <v>1000000</v>
      </c>
      <c r="M46" s="13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36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52.5" customHeight="1" x14ac:dyDescent="0.3">
      <c r="A47" s="58"/>
      <c r="B47" s="36"/>
      <c r="C47" s="38"/>
      <c r="D47" s="38"/>
      <c r="E47" s="36"/>
      <c r="F47" s="47"/>
      <c r="G47" s="47"/>
      <c r="H47" s="47"/>
      <c r="I47" s="19" t="s">
        <v>11</v>
      </c>
      <c r="J47" s="25">
        <f t="shared" si="27"/>
        <v>0</v>
      </c>
      <c r="K47" s="12">
        <v>0</v>
      </c>
      <c r="L47" s="12">
        <v>0</v>
      </c>
      <c r="M47" s="13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36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52.5" customHeight="1" x14ac:dyDescent="0.3">
      <c r="A48" s="59"/>
      <c r="B48" s="48"/>
      <c r="C48" s="44"/>
      <c r="D48" s="44"/>
      <c r="E48" s="48"/>
      <c r="F48" s="54"/>
      <c r="G48" s="54"/>
      <c r="H48" s="54"/>
      <c r="I48" s="19" t="s">
        <v>12</v>
      </c>
      <c r="J48" s="25">
        <f t="shared" si="27"/>
        <v>0</v>
      </c>
      <c r="K48" s="12">
        <v>0</v>
      </c>
      <c r="L48" s="12">
        <v>0</v>
      </c>
      <c r="M48" s="13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4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x14ac:dyDescent="0.3">
      <c r="A49" s="30" t="s">
        <v>7</v>
      </c>
      <c r="B49" s="30"/>
      <c r="C49" s="30">
        <v>2020</v>
      </c>
      <c r="D49" s="30">
        <v>2025</v>
      </c>
      <c r="E49" s="30" t="s">
        <v>4</v>
      </c>
      <c r="F49" s="30" t="s">
        <v>4</v>
      </c>
      <c r="G49" s="30" t="s">
        <v>4</v>
      </c>
      <c r="H49" s="37" t="s">
        <v>4</v>
      </c>
      <c r="I49" s="17" t="s">
        <v>3</v>
      </c>
      <c r="J49" s="12">
        <f t="shared" si="14"/>
        <v>99233896.5</v>
      </c>
      <c r="K49" s="12">
        <f>K50+K51+K52</f>
        <v>13712450.799999999</v>
      </c>
      <c r="L49" s="12">
        <f>L50+L51+L52</f>
        <v>16193107.669999998</v>
      </c>
      <c r="M49" s="13">
        <f>M50+M51+M52</f>
        <v>16270161.799999999</v>
      </c>
      <c r="N49" s="12">
        <f t="shared" ref="N49:R49" si="36">N50+N51+N52</f>
        <v>15781723.23</v>
      </c>
      <c r="O49" s="12">
        <f t="shared" si="36"/>
        <v>15299519</v>
      </c>
      <c r="P49" s="12">
        <f t="shared" ref="P49:Q49" si="37">P50+P51+P52</f>
        <v>10981432</v>
      </c>
      <c r="Q49" s="12">
        <f t="shared" si="37"/>
        <v>10995502</v>
      </c>
      <c r="R49" s="12">
        <f t="shared" si="36"/>
        <v>0</v>
      </c>
      <c r="S49" s="30" t="s">
        <v>4</v>
      </c>
      <c r="T49" s="30" t="s">
        <v>4</v>
      </c>
      <c r="U49" s="30" t="s">
        <v>4</v>
      </c>
      <c r="V49" s="30" t="s">
        <v>4</v>
      </c>
      <c r="W49" s="30" t="s">
        <v>4</v>
      </c>
      <c r="X49" s="30" t="s">
        <v>4</v>
      </c>
      <c r="Y49" s="30" t="s">
        <v>4</v>
      </c>
      <c r="Z49" s="30" t="s">
        <v>4</v>
      </c>
      <c r="AA49" s="30" t="s">
        <v>4</v>
      </c>
      <c r="AB49" s="30" t="s">
        <v>4</v>
      </c>
      <c r="AC49" s="30" t="s">
        <v>4</v>
      </c>
    </row>
    <row r="50" spans="1:29" ht="28.2" x14ac:dyDescent="0.3">
      <c r="A50" s="30"/>
      <c r="B50" s="30"/>
      <c r="C50" s="30"/>
      <c r="D50" s="30"/>
      <c r="E50" s="30"/>
      <c r="F50" s="30"/>
      <c r="G50" s="30"/>
      <c r="H50" s="38"/>
      <c r="I50" s="27" t="s">
        <v>14</v>
      </c>
      <c r="J50" s="12">
        <f t="shared" si="14"/>
        <v>4500000</v>
      </c>
      <c r="K50" s="12">
        <f t="shared" ref="K50:L52" si="38">K16+K33+K42</f>
        <v>1000000</v>
      </c>
      <c r="L50" s="12">
        <f t="shared" si="38"/>
        <v>2000000</v>
      </c>
      <c r="M50" s="12">
        <f t="shared" ref="M50:R50" si="39">M16+M33+M42</f>
        <v>1000000</v>
      </c>
      <c r="N50" s="12">
        <f t="shared" si="39"/>
        <v>500000</v>
      </c>
      <c r="O50" s="12">
        <f t="shared" si="39"/>
        <v>0</v>
      </c>
      <c r="P50" s="12">
        <f t="shared" ref="P50:Q50" si="40">P16+P33+P42</f>
        <v>0</v>
      </c>
      <c r="Q50" s="12">
        <f t="shared" si="40"/>
        <v>0</v>
      </c>
      <c r="R50" s="12">
        <f t="shared" si="39"/>
        <v>0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</row>
    <row r="51" spans="1:29" ht="28.2" x14ac:dyDescent="0.3">
      <c r="A51" s="30"/>
      <c r="B51" s="30"/>
      <c r="C51" s="30"/>
      <c r="D51" s="30"/>
      <c r="E51" s="30"/>
      <c r="F51" s="30"/>
      <c r="G51" s="30"/>
      <c r="H51" s="38"/>
      <c r="I51" s="18" t="s">
        <v>11</v>
      </c>
      <c r="J51" s="12">
        <f t="shared" si="14"/>
        <v>15719923.66</v>
      </c>
      <c r="K51" s="12">
        <f t="shared" si="38"/>
        <v>162790.70000000001</v>
      </c>
      <c r="L51" s="12">
        <f t="shared" si="38"/>
        <v>2546772.7000000002</v>
      </c>
      <c r="M51" s="12">
        <f t="shared" ref="M51:R51" si="41">M17+M34+M43</f>
        <v>3894745.51</v>
      </c>
      <c r="N51" s="12">
        <f t="shared" si="41"/>
        <v>5084127.75</v>
      </c>
      <c r="O51" s="12">
        <f t="shared" si="41"/>
        <v>4031487</v>
      </c>
      <c r="P51" s="12">
        <f t="shared" ref="P51:Q51" si="42">P17+P34+P43</f>
        <v>0</v>
      </c>
      <c r="Q51" s="12">
        <f t="shared" si="42"/>
        <v>0</v>
      </c>
      <c r="R51" s="12">
        <f t="shared" si="41"/>
        <v>0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</row>
    <row r="52" spans="1:29" ht="27.6" x14ac:dyDescent="0.3">
      <c r="A52" s="30"/>
      <c r="B52" s="30"/>
      <c r="C52" s="30"/>
      <c r="D52" s="30"/>
      <c r="E52" s="30"/>
      <c r="F52" s="30"/>
      <c r="G52" s="30"/>
      <c r="H52" s="44"/>
      <c r="I52" s="19" t="s">
        <v>12</v>
      </c>
      <c r="J52" s="12">
        <f t="shared" si="14"/>
        <v>79013972.840000004</v>
      </c>
      <c r="K52" s="12">
        <f t="shared" si="38"/>
        <v>12549660.1</v>
      </c>
      <c r="L52" s="12">
        <f t="shared" si="38"/>
        <v>11646334.969999999</v>
      </c>
      <c r="M52" s="12">
        <f t="shared" ref="M52:R52" si="43">M18+M35+M44</f>
        <v>11375416.289999999</v>
      </c>
      <c r="N52" s="12">
        <f t="shared" si="43"/>
        <v>10197595.48</v>
      </c>
      <c r="O52" s="12">
        <f>O18+O35+O44</f>
        <v>11268032</v>
      </c>
      <c r="P52" s="12">
        <f t="shared" ref="P52:Q52" si="44">P18+P35+P44</f>
        <v>10981432</v>
      </c>
      <c r="Q52" s="12">
        <f t="shared" si="44"/>
        <v>10995502</v>
      </c>
      <c r="R52" s="12">
        <f t="shared" si="43"/>
        <v>0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</row>
    <row r="54" spans="1:29" x14ac:dyDescent="0.3">
      <c r="J54" s="28" t="s">
        <v>64</v>
      </c>
    </row>
  </sheetData>
  <mergeCells count="192">
    <mergeCell ref="AA45:AA48"/>
    <mergeCell ref="AA49:AA52"/>
    <mergeCell ref="AB41:AB44"/>
    <mergeCell ref="AB45:AB48"/>
    <mergeCell ref="AB49:AB52"/>
    <mergeCell ref="AC41:AC44"/>
    <mergeCell ref="AC45:AC48"/>
    <mergeCell ref="AC49:AC52"/>
    <mergeCell ref="A40:AC40"/>
    <mergeCell ref="H41:H44"/>
    <mergeCell ref="G41:G44"/>
    <mergeCell ref="F41:F44"/>
    <mergeCell ref="E41:E44"/>
    <mergeCell ref="D41:D44"/>
    <mergeCell ref="C41:C44"/>
    <mergeCell ref="B41:B44"/>
    <mergeCell ref="A41:A44"/>
    <mergeCell ref="H45:H48"/>
    <mergeCell ref="G45:G48"/>
    <mergeCell ref="F45:F48"/>
    <mergeCell ref="E45:E48"/>
    <mergeCell ref="D45:D48"/>
    <mergeCell ref="C45:C48"/>
    <mergeCell ref="B45:B48"/>
    <mergeCell ref="AC23:AC26"/>
    <mergeCell ref="AC27:AC30"/>
    <mergeCell ref="AA32:AA35"/>
    <mergeCell ref="AA36:AA39"/>
    <mergeCell ref="AB32:AB35"/>
    <mergeCell ref="AB36:AB39"/>
    <mergeCell ref="AC32:AC35"/>
    <mergeCell ref="AC36:AC39"/>
    <mergeCell ref="AA41:AA44"/>
    <mergeCell ref="B27:B30"/>
    <mergeCell ref="AA23:AA26"/>
    <mergeCell ref="AA27:AA30"/>
    <mergeCell ref="AB15:AB18"/>
    <mergeCell ref="AB19:AB22"/>
    <mergeCell ref="AB23:AB26"/>
    <mergeCell ref="AB27:AB30"/>
    <mergeCell ref="D15:D18"/>
    <mergeCell ref="E19:E22"/>
    <mergeCell ref="X15:X18"/>
    <mergeCell ref="X19:X22"/>
    <mergeCell ref="S19:S22"/>
    <mergeCell ref="W19:W22"/>
    <mergeCell ref="Z15:Z18"/>
    <mergeCell ref="A45:A48"/>
    <mergeCell ref="Z45:Z48"/>
    <mergeCell ref="Y45:Y48"/>
    <mergeCell ref="X45:X48"/>
    <mergeCell ref="W45:W48"/>
    <mergeCell ref="V45:V48"/>
    <mergeCell ref="U45:U48"/>
    <mergeCell ref="T45:T48"/>
    <mergeCell ref="S45:S48"/>
    <mergeCell ref="Z41:Z44"/>
    <mergeCell ref="Y41:Y44"/>
    <mergeCell ref="X41:X44"/>
    <mergeCell ref="W41:W44"/>
    <mergeCell ref="V41:V44"/>
    <mergeCell ref="U41:U44"/>
    <mergeCell ref="T41:T44"/>
    <mergeCell ref="S41:S44"/>
    <mergeCell ref="A5:AC5"/>
    <mergeCell ref="V36:V39"/>
    <mergeCell ref="W36:W39"/>
    <mergeCell ref="Y36:Y39"/>
    <mergeCell ref="Z36:Z39"/>
    <mergeCell ref="H36:H39"/>
    <mergeCell ref="H32:H35"/>
    <mergeCell ref="X36:X39"/>
    <mergeCell ref="E32:E35"/>
    <mergeCell ref="E36:E39"/>
    <mergeCell ref="G36:G39"/>
    <mergeCell ref="S36:S39"/>
    <mergeCell ref="A36:A39"/>
    <mergeCell ref="B36:B39"/>
    <mergeCell ref="D32:D35"/>
    <mergeCell ref="Y32:Y35"/>
    <mergeCell ref="V1:AC4"/>
    <mergeCell ref="W32:W35"/>
    <mergeCell ref="U19:U22"/>
    <mergeCell ref="V19:V22"/>
    <mergeCell ref="S32:S35"/>
    <mergeCell ref="T32:T35"/>
    <mergeCell ref="U32:U35"/>
    <mergeCell ref="V32:V35"/>
    <mergeCell ref="C8:D10"/>
    <mergeCell ref="C15:C18"/>
    <mergeCell ref="T9:T11"/>
    <mergeCell ref="S8:AC8"/>
    <mergeCell ref="G15:G18"/>
    <mergeCell ref="F19:F22"/>
    <mergeCell ref="F32:F35"/>
    <mergeCell ref="A6:AC6"/>
    <mergeCell ref="J10:J11"/>
    <mergeCell ref="A15:A18"/>
    <mergeCell ref="B15:B18"/>
    <mergeCell ref="T19:T22"/>
    <mergeCell ref="B32:B35"/>
    <mergeCell ref="C32:C35"/>
    <mergeCell ref="X32:X35"/>
    <mergeCell ref="A31:AC31"/>
    <mergeCell ref="U36:U39"/>
    <mergeCell ref="C36:C39"/>
    <mergeCell ref="D36:D39"/>
    <mergeCell ref="Z32:Z35"/>
    <mergeCell ref="A32:A35"/>
    <mergeCell ref="U15:U18"/>
    <mergeCell ref="V15:V18"/>
    <mergeCell ref="W15:W18"/>
    <mergeCell ref="G32:G35"/>
    <mergeCell ref="A27:A30"/>
    <mergeCell ref="Z27:Z30"/>
    <mergeCell ref="Y27:Y30"/>
    <mergeCell ref="X27:X30"/>
    <mergeCell ref="W27:W30"/>
    <mergeCell ref="V27:V30"/>
    <mergeCell ref="U27:U30"/>
    <mergeCell ref="T27:T30"/>
    <mergeCell ref="S27:S30"/>
    <mergeCell ref="H27:H30"/>
    <mergeCell ref="G27:G30"/>
    <mergeCell ref="F27:F30"/>
    <mergeCell ref="E27:E30"/>
    <mergeCell ref="D27:D30"/>
    <mergeCell ref="C27:C30"/>
    <mergeCell ref="U9:AC9"/>
    <mergeCell ref="V10:AC10"/>
    <mergeCell ref="F8:R9"/>
    <mergeCell ref="F15:F18"/>
    <mergeCell ref="AC15:AC18"/>
    <mergeCell ref="AC19:AC22"/>
    <mergeCell ref="B8:B11"/>
    <mergeCell ref="A8:A11"/>
    <mergeCell ref="K10:R10"/>
    <mergeCell ref="A19:A22"/>
    <mergeCell ref="B19:B22"/>
    <mergeCell ref="C19:C22"/>
    <mergeCell ref="D19:D22"/>
    <mergeCell ref="AA15:AA18"/>
    <mergeCell ref="AA19:AA22"/>
    <mergeCell ref="Y19:Y22"/>
    <mergeCell ref="I10:I11"/>
    <mergeCell ref="U10:U11"/>
    <mergeCell ref="E8:E11"/>
    <mergeCell ref="E15:E18"/>
    <mergeCell ref="G19:G22"/>
    <mergeCell ref="T15:T18"/>
    <mergeCell ref="S9:S11"/>
    <mergeCell ref="Z19:Z22"/>
    <mergeCell ref="S15:S18"/>
    <mergeCell ref="Y15:Y18"/>
    <mergeCell ref="F10:H10"/>
    <mergeCell ref="A13:AC13"/>
    <mergeCell ref="A14:AC14"/>
    <mergeCell ref="H15:H18"/>
    <mergeCell ref="H19:H22"/>
    <mergeCell ref="H49:H52"/>
    <mergeCell ref="T49:T52"/>
    <mergeCell ref="A49:B52"/>
    <mergeCell ref="F49:F52"/>
    <mergeCell ref="G49:G52"/>
    <mergeCell ref="C49:C52"/>
    <mergeCell ref="D49:D52"/>
    <mergeCell ref="X49:X52"/>
    <mergeCell ref="Y49:Y52"/>
    <mergeCell ref="E49:E52"/>
    <mergeCell ref="U49:U52"/>
    <mergeCell ref="V49:V52"/>
    <mergeCell ref="W49:W52"/>
    <mergeCell ref="Z49:Z52"/>
    <mergeCell ref="S49:S52"/>
    <mergeCell ref="F36:F39"/>
    <mergeCell ref="T36:T39"/>
    <mergeCell ref="A23:A26"/>
    <mergeCell ref="B23:B26"/>
    <mergeCell ref="H23:H26"/>
    <mergeCell ref="G23:G26"/>
    <mergeCell ref="F23:F26"/>
    <mergeCell ref="E23:E26"/>
    <mergeCell ref="D23:D26"/>
    <mergeCell ref="C23:C26"/>
    <mergeCell ref="Z23:Z26"/>
    <mergeCell ref="Y23:Y26"/>
    <mergeCell ref="X23:X26"/>
    <mergeCell ref="W23:W26"/>
    <mergeCell ref="V23:V26"/>
    <mergeCell ref="U23:U26"/>
    <mergeCell ref="T23:T26"/>
    <mergeCell ref="S23:S26"/>
  </mergeCells>
  <pageMargins left="0.59055118110236227" right="0.59055118110236227" top="1.1811023622047245" bottom="0.78740157480314965" header="0.31496062992125984" footer="0.31496062992125984"/>
  <pageSetup paperSize="9" scale="3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2024-02-15T10:36:42Z</dcterms:modified>
</cp:coreProperties>
</file>