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15" yWindow="375" windowWidth="28185" windowHeight="12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Лист1!$A$1:$AC$111</definedName>
  </definedNames>
  <calcPr calcId="145621"/>
</workbook>
</file>

<file path=xl/calcChain.xml><?xml version="1.0" encoding="utf-8"?>
<calcChain xmlns="http://schemas.openxmlformats.org/spreadsheetml/2006/main">
  <c r="R83" i="1" l="1"/>
  <c r="Q83" i="1"/>
  <c r="Q103" i="1" s="1"/>
  <c r="P94" i="1"/>
  <c r="P89" i="1"/>
  <c r="P84" i="1"/>
  <c r="P83" i="1"/>
  <c r="P103" i="1" s="1"/>
  <c r="P82" i="1"/>
  <c r="P81" i="1"/>
  <c r="P80" i="1"/>
  <c r="P79" i="1" s="1"/>
  <c r="P74" i="1"/>
  <c r="P70" i="1"/>
  <c r="P69" i="1"/>
  <c r="P68" i="1"/>
  <c r="P67" i="1"/>
  <c r="P66" i="1" s="1"/>
  <c r="P61" i="1"/>
  <c r="P57" i="1"/>
  <c r="P53" i="1"/>
  <c r="P49" i="1"/>
  <c r="P45" i="1"/>
  <c r="P41" i="1"/>
  <c r="P37" i="1"/>
  <c r="P33" i="1"/>
  <c r="P29" i="1"/>
  <c r="P25" i="1"/>
  <c r="P21" i="1"/>
  <c r="P20" i="1"/>
  <c r="P102" i="1" s="1"/>
  <c r="P19" i="1"/>
  <c r="P101" i="1" s="1"/>
  <c r="P18" i="1"/>
  <c r="P17" i="1" s="1"/>
  <c r="Q94" i="1"/>
  <c r="Q89" i="1"/>
  <c r="Q84" i="1"/>
  <c r="Q82" i="1"/>
  <c r="Q81" i="1"/>
  <c r="Q80" i="1"/>
  <c r="Q74" i="1"/>
  <c r="Q70" i="1"/>
  <c r="Q69" i="1"/>
  <c r="Q68" i="1"/>
  <c r="Q66" i="1" s="1"/>
  <c r="Q67" i="1"/>
  <c r="Q61" i="1"/>
  <c r="Q57" i="1"/>
  <c r="Q53" i="1"/>
  <c r="Q49" i="1"/>
  <c r="Q45" i="1"/>
  <c r="Q41" i="1"/>
  <c r="Q37" i="1"/>
  <c r="Q33" i="1"/>
  <c r="Q29" i="1"/>
  <c r="Q25" i="1"/>
  <c r="Q21" i="1"/>
  <c r="Q20" i="1"/>
  <c r="Q102" i="1" s="1"/>
  <c r="Q19" i="1"/>
  <c r="Q18" i="1"/>
  <c r="Q101" i="1" l="1"/>
  <c r="Q79" i="1"/>
  <c r="Q17" i="1"/>
  <c r="P100" i="1"/>
  <c r="P99" i="1" s="1"/>
  <c r="Q100" i="1"/>
  <c r="Q99" i="1" s="1"/>
  <c r="L83" i="1"/>
  <c r="L103" i="1" s="1"/>
  <c r="M83" i="1"/>
  <c r="M103" i="1" s="1"/>
  <c r="N83" i="1"/>
  <c r="N103" i="1" s="1"/>
  <c r="O83" i="1"/>
  <c r="O103" i="1" s="1"/>
  <c r="R103" i="1"/>
  <c r="L82" i="1"/>
  <c r="M82" i="1"/>
  <c r="N82" i="1"/>
  <c r="O82" i="1"/>
  <c r="R82" i="1"/>
  <c r="L81" i="1"/>
  <c r="M81" i="1"/>
  <c r="N81" i="1"/>
  <c r="O81" i="1"/>
  <c r="R81" i="1"/>
  <c r="L80" i="1"/>
  <c r="M80" i="1"/>
  <c r="N80" i="1"/>
  <c r="O80" i="1"/>
  <c r="R80" i="1"/>
  <c r="K81" i="1"/>
  <c r="K82" i="1"/>
  <c r="K83" i="1"/>
  <c r="K103" i="1" s="1"/>
  <c r="K80" i="1"/>
  <c r="L94" i="1"/>
  <c r="M94" i="1"/>
  <c r="N94" i="1"/>
  <c r="O94" i="1"/>
  <c r="R94" i="1"/>
  <c r="K94" i="1"/>
  <c r="J95" i="1"/>
  <c r="J96" i="1"/>
  <c r="J97" i="1"/>
  <c r="J98" i="1"/>
  <c r="L89" i="1"/>
  <c r="M89" i="1"/>
  <c r="N89" i="1"/>
  <c r="O89" i="1"/>
  <c r="R89" i="1"/>
  <c r="K89" i="1"/>
  <c r="J90" i="1"/>
  <c r="J91" i="1"/>
  <c r="J92" i="1"/>
  <c r="J93" i="1"/>
  <c r="L84" i="1"/>
  <c r="M84" i="1"/>
  <c r="N84" i="1"/>
  <c r="O84" i="1"/>
  <c r="R84" i="1"/>
  <c r="K84" i="1"/>
  <c r="J85" i="1"/>
  <c r="J86" i="1"/>
  <c r="J87" i="1"/>
  <c r="J88" i="1"/>
  <c r="J77" i="1"/>
  <c r="J76" i="1"/>
  <c r="J75" i="1"/>
  <c r="R74" i="1"/>
  <c r="O74" i="1"/>
  <c r="N74" i="1"/>
  <c r="M74" i="1"/>
  <c r="L74" i="1"/>
  <c r="K74" i="1"/>
  <c r="J73" i="1"/>
  <c r="J72" i="1"/>
  <c r="J71" i="1"/>
  <c r="R70" i="1"/>
  <c r="O70" i="1"/>
  <c r="N70" i="1"/>
  <c r="M70" i="1"/>
  <c r="L70" i="1"/>
  <c r="K70" i="1"/>
  <c r="R69" i="1"/>
  <c r="O69" i="1"/>
  <c r="N69" i="1"/>
  <c r="M69" i="1"/>
  <c r="M102" i="1" s="1"/>
  <c r="L69" i="1"/>
  <c r="K69" i="1"/>
  <c r="R68" i="1"/>
  <c r="O68" i="1"/>
  <c r="N68" i="1"/>
  <c r="M68" i="1"/>
  <c r="L68" i="1"/>
  <c r="K68" i="1"/>
  <c r="R67" i="1"/>
  <c r="O67" i="1"/>
  <c r="N67" i="1"/>
  <c r="M67" i="1"/>
  <c r="M100" i="1" s="1"/>
  <c r="L67" i="1"/>
  <c r="K67" i="1"/>
  <c r="K66" i="1" s="1"/>
  <c r="O66" i="1"/>
  <c r="M79" i="1" l="1"/>
  <c r="K79" i="1"/>
  <c r="M101" i="1"/>
  <c r="M99" i="1" s="1"/>
  <c r="J74" i="1"/>
  <c r="J82" i="1"/>
  <c r="O79" i="1"/>
  <c r="J83" i="1"/>
  <c r="N79" i="1"/>
  <c r="R79" i="1"/>
  <c r="L79" i="1"/>
  <c r="J68" i="1"/>
  <c r="J67" i="1"/>
  <c r="R66" i="1"/>
  <c r="N66" i="1"/>
  <c r="J69" i="1"/>
  <c r="M66" i="1"/>
  <c r="J70" i="1"/>
  <c r="J89" i="1"/>
  <c r="L66" i="1"/>
  <c r="M19" i="1"/>
  <c r="M20" i="1"/>
  <c r="M18" i="1"/>
  <c r="J60" i="1"/>
  <c r="J59" i="1"/>
  <c r="J58" i="1"/>
  <c r="R57" i="1"/>
  <c r="O57" i="1"/>
  <c r="N57" i="1"/>
  <c r="M57" i="1"/>
  <c r="L57" i="1"/>
  <c r="K57" i="1"/>
  <c r="M53" i="1"/>
  <c r="J56" i="1"/>
  <c r="J55" i="1"/>
  <c r="J54" i="1"/>
  <c r="R53" i="1"/>
  <c r="O53" i="1"/>
  <c r="N53" i="1"/>
  <c r="L53" i="1"/>
  <c r="K53" i="1"/>
  <c r="J66" i="1" l="1"/>
  <c r="J57" i="1"/>
  <c r="M17" i="1"/>
  <c r="J53" i="1"/>
  <c r="N45" i="1"/>
  <c r="L18" i="1" l="1"/>
  <c r="L100" i="1" s="1"/>
  <c r="N18" i="1"/>
  <c r="N100" i="1" s="1"/>
  <c r="O18" i="1"/>
  <c r="O100" i="1" s="1"/>
  <c r="R18" i="1"/>
  <c r="R100" i="1" s="1"/>
  <c r="K18" i="1"/>
  <c r="K100" i="1" s="1"/>
  <c r="L19" i="1"/>
  <c r="L101" i="1" s="1"/>
  <c r="N19" i="1"/>
  <c r="N101" i="1" s="1"/>
  <c r="O19" i="1"/>
  <c r="O101" i="1" s="1"/>
  <c r="R19" i="1"/>
  <c r="R101" i="1" s="1"/>
  <c r="K19" i="1"/>
  <c r="K101" i="1" s="1"/>
  <c r="L20" i="1"/>
  <c r="L102" i="1" s="1"/>
  <c r="N20" i="1"/>
  <c r="N102" i="1" s="1"/>
  <c r="O20" i="1"/>
  <c r="O102" i="1" s="1"/>
  <c r="R20" i="1"/>
  <c r="R102" i="1" s="1"/>
  <c r="K20" i="1"/>
  <c r="K102" i="1" s="1"/>
  <c r="R99" i="1" l="1"/>
  <c r="O99" i="1"/>
  <c r="N99" i="1"/>
  <c r="K99" i="1"/>
  <c r="L99" i="1"/>
  <c r="J102" i="1"/>
  <c r="J52" i="1"/>
  <c r="J51" i="1"/>
  <c r="J50" i="1"/>
  <c r="R49" i="1"/>
  <c r="O49" i="1"/>
  <c r="N49" i="1"/>
  <c r="M49" i="1"/>
  <c r="L49" i="1"/>
  <c r="K49" i="1"/>
  <c r="J49" i="1" l="1"/>
  <c r="L61" i="1"/>
  <c r="M61" i="1"/>
  <c r="N61" i="1"/>
  <c r="O61" i="1"/>
  <c r="R61" i="1"/>
  <c r="K61" i="1"/>
  <c r="J62" i="1"/>
  <c r="J63" i="1"/>
  <c r="J64" i="1"/>
  <c r="J61" i="1" l="1"/>
  <c r="J19" i="1"/>
  <c r="K17" i="1"/>
  <c r="L45" i="1"/>
  <c r="M45" i="1"/>
  <c r="O45" i="1"/>
  <c r="R45" i="1"/>
  <c r="K45" i="1"/>
  <c r="L41" i="1"/>
  <c r="M41" i="1"/>
  <c r="N41" i="1"/>
  <c r="O41" i="1"/>
  <c r="R41" i="1"/>
  <c r="K41" i="1"/>
  <c r="L37" i="1"/>
  <c r="M37" i="1"/>
  <c r="N37" i="1"/>
  <c r="O37" i="1"/>
  <c r="R37" i="1"/>
  <c r="K37" i="1"/>
  <c r="L33" i="1"/>
  <c r="M33" i="1"/>
  <c r="N33" i="1"/>
  <c r="O33" i="1"/>
  <c r="R33" i="1"/>
  <c r="K33" i="1"/>
  <c r="L29" i="1"/>
  <c r="M29" i="1"/>
  <c r="N29" i="1"/>
  <c r="O29" i="1"/>
  <c r="R29" i="1"/>
  <c r="K29" i="1"/>
  <c r="L25" i="1"/>
  <c r="M25" i="1"/>
  <c r="N25" i="1"/>
  <c r="O25" i="1"/>
  <c r="R25" i="1"/>
  <c r="K25" i="1"/>
  <c r="L21" i="1"/>
  <c r="M21" i="1"/>
  <c r="N21" i="1"/>
  <c r="O21" i="1"/>
  <c r="R21" i="1"/>
  <c r="K21" i="1"/>
  <c r="R17" i="1"/>
  <c r="J18" i="1"/>
  <c r="J22" i="1"/>
  <c r="J23" i="1"/>
  <c r="J24" i="1"/>
  <c r="J26" i="1"/>
  <c r="J27" i="1"/>
  <c r="J28" i="1"/>
  <c r="J30" i="1"/>
  <c r="J31" i="1"/>
  <c r="J32" i="1"/>
  <c r="J34" i="1"/>
  <c r="J35" i="1"/>
  <c r="J36" i="1"/>
  <c r="J38" i="1"/>
  <c r="J39" i="1"/>
  <c r="J40" i="1"/>
  <c r="J42" i="1"/>
  <c r="J43" i="1"/>
  <c r="J44" i="1"/>
  <c r="J46" i="1"/>
  <c r="J47" i="1"/>
  <c r="J48" i="1"/>
  <c r="J45" i="1" l="1"/>
  <c r="J41" i="1"/>
  <c r="J33" i="1"/>
  <c r="J37" i="1"/>
  <c r="O17" i="1"/>
  <c r="N17" i="1"/>
  <c r="L17" i="1"/>
  <c r="J20" i="1"/>
  <c r="J29" i="1"/>
  <c r="J25" i="1"/>
  <c r="J21" i="1"/>
  <c r="J17" i="1" l="1"/>
  <c r="J103" i="1" l="1"/>
  <c r="J84" i="1" l="1"/>
  <c r="J94" i="1"/>
  <c r="J81" i="1" l="1"/>
  <c r="J101" i="1"/>
  <c r="J79" i="1"/>
  <c r="J80" i="1"/>
  <c r="J99" i="1" l="1"/>
  <c r="J100" i="1"/>
</calcChain>
</file>

<file path=xl/sharedStrings.xml><?xml version="1.0" encoding="utf-8"?>
<sst xmlns="http://schemas.openxmlformats.org/spreadsheetml/2006/main" count="448" uniqueCount="99">
  <si>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</si>
  <si>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</si>
  <si>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</si>
  <si>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</si>
  <si>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</si>
  <si>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</si>
  <si>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</si>
  <si>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</si>
  <si>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</si>
  <si>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</si>
  <si>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</si>
  <si>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</si>
  <si>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</si>
  <si>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</si>
  <si>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</si>
  <si>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</si>
  <si>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</si>
  <si>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</si>
  <si>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</si>
  <si>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</si>
  <si>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</si>
  <si>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</si>
  <si>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</si>
  <si>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</si>
  <si>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</si>
  <si>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</si>
  <si>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</si>
  <si>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</si>
  <si>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</si>
  <si>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</si>
  <si>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</si>
  <si>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</si>
  <si>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</si>
  <si>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</si>
  <si>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</si>
  <si>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</si>
  <si>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</si>
  <si>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</si>
  <si>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</si>
  <si>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</si>
  <si>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</si>
  <si>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</si>
  <si>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</si>
  <si>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</si>
  <si>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</si>
  <si>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</si>
  <si>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</si>
  <si>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</si>
  <si>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</si>
  <si>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</si>
  <si>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</si>
  <si>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</si>
  <si>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</si>
  <si>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</si>
  <si>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</si>
  <si>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</si>
  <si>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</si>
  <si>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</si>
  <si>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</si>
  <si>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</si>
  <si>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</si>
  <si>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</si>
  <si>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</si>
  <si>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</si>
  <si>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</si>
  <si>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</si>
  <si>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</si>
  <si>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</si>
  <si>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</si>
  <si>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</si>
  <si>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</si>
  <si>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</si>
  <si>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</si>
  <si>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</si>
  <si>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</si>
  <si>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</si>
  <si>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</si>
  <si>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</si>
  <si>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</si>
  <si>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</si>
  <si>
    <t>внебюджетные средства</t>
  </si>
  <si>
    <t>Задача 3 муниципальной подпрограммы - Эффективное комплексное развитие Калачинской сельской агломерации Омской области</t>
  </si>
  <si>
    <t>3.</t>
  </si>
  <si>
    <t>3.1.</t>
  </si>
  <si>
    <t>3.2.</t>
  </si>
  <si>
    <t>3.3.</t>
  </si>
  <si>
    <t>Основное мероприятие 1 ПП - Комплексное развитие Калачинской сельской агломерации Омской области</t>
  </si>
  <si>
    <t>мероприятие 1 ОМ 3 ПП - Строительство блочно-модульной котельной по ул. Железнодорожной в г. Калачинске</t>
  </si>
  <si>
    <t>мероприятие 2 ОМ 3 ПП - Строительство физкультурно-оздоровительного комплекса с ледовой ареной в г. Калачинске</t>
  </si>
  <si>
    <t>Количество построенных блочно-модульных котельных по ул. Железнодорожной</t>
  </si>
  <si>
    <t xml:space="preserve">Количество построенных физкультурно-оздоровительных комплексов в г. Калачинске </t>
  </si>
  <si>
    <t>ед.</t>
  </si>
  <si>
    <t>мероприятие 2 ОМ 3 ПП - Установка оборудования обеспечивающего точку доступа к Wi-Fi  на центральной площади г. Калачинска</t>
  </si>
  <si>
    <t>Количество установленных точек доступа к Wi-Fi  на центральной площади г. Калачинска</t>
  </si>
  <si>
    <t>02</t>
  </si>
  <si>
    <t>11</t>
  </si>
  <si>
    <t xml:space="preserve">Приложение 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</si>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</sst>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2" fontId="5" fillId="2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tabSelected="1" topLeftCell="A82" zoomScale="80" zoomScaleNormal="80" workbookViewId="0">
      <selection activeCell="J107" sqref="J107:P107"/>
    </sheetView>
  </sheetViews>
  <sheetFormatPr defaultRowHeight="15" x14ac:dyDescent="0.25"/>
  <cols>
    <col min="1" max="1" width="10.7109375" style="5" bestFit="1" customWidth="1"/>
    <col min="2" max="2" width="36.28515625" style="5" customWidth="1"/>
    <col min="3" max="6" width="9.140625" style="5"/>
    <col min="7" max="7" width="11" style="5" customWidth="1"/>
    <col min="8" max="8" width="11.85546875" style="5" customWidth="1"/>
    <col min="9" max="9" width="16.5703125" style="5" customWidth="1"/>
    <col min="10" max="10" width="15.85546875" style="5" customWidth="1"/>
    <col min="11" max="11" width="12.7109375" style="5" bestFit="1" customWidth="1"/>
    <col min="12" max="12" width="14.140625" style="5" customWidth="1"/>
    <col min="13" max="14" width="13.85546875" style="5" customWidth="1"/>
    <col min="15" max="15" width="13.28515625" style="5" customWidth="1"/>
    <col min="16" max="18" width="13.7109375" style="5" customWidth="1"/>
    <col min="19" max="19" width="32" style="5" customWidth="1"/>
    <col min="20" max="16384" width="9.140625" style="5"/>
  </cols>
  <sheetData>
    <row r="1" spans="1:29" x14ac:dyDescent="0.25">
      <c r="U1" s="40" t="s">
        <v>96</v>
      </c>
      <c r="V1" s="40"/>
      <c r="W1" s="40"/>
      <c r="X1" s="40"/>
      <c r="Y1" s="40"/>
      <c r="Z1" s="40"/>
      <c r="AA1" s="40"/>
      <c r="AB1" s="40"/>
      <c r="AC1" s="40"/>
    </row>
    <row r="2" spans="1:29" x14ac:dyDescent="0.25">
      <c r="U2" s="15"/>
      <c r="V2" s="15"/>
      <c r="W2" s="15"/>
      <c r="X2" s="15"/>
      <c r="Y2" s="15"/>
      <c r="Z2" s="15"/>
      <c r="AA2" s="17"/>
      <c r="AB2" s="17"/>
      <c r="AC2" s="15"/>
    </row>
    <row r="3" spans="1:29" ht="26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29" t="s">
        <v>59</v>
      </c>
      <c r="V3" s="29"/>
      <c r="W3" s="29"/>
      <c r="X3" s="29"/>
      <c r="Y3" s="29"/>
      <c r="Z3" s="29"/>
      <c r="AA3" s="29"/>
      <c r="AB3" s="29"/>
      <c r="AC3" s="29"/>
    </row>
    <row r="4" spans="1:29" ht="26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29"/>
      <c r="V4" s="29"/>
      <c r="W4" s="29"/>
      <c r="X4" s="29"/>
      <c r="Y4" s="29"/>
      <c r="Z4" s="29"/>
      <c r="AA4" s="29"/>
      <c r="AB4" s="29"/>
      <c r="AC4" s="29"/>
    </row>
    <row r="5" spans="1:29" ht="19.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29"/>
      <c r="V5" s="29"/>
      <c r="W5" s="29"/>
      <c r="X5" s="29"/>
      <c r="Y5" s="29"/>
      <c r="Z5" s="29"/>
      <c r="AA5" s="29"/>
      <c r="AB5" s="29"/>
      <c r="AC5" s="29"/>
    </row>
    <row r="6" spans="1:29" ht="49.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29"/>
      <c r="V6" s="29"/>
      <c r="W6" s="29"/>
      <c r="X6" s="29"/>
      <c r="Y6" s="29"/>
      <c r="Z6" s="29"/>
      <c r="AA6" s="29"/>
      <c r="AB6" s="29"/>
      <c r="AC6" s="29"/>
    </row>
    <row r="7" spans="1:29" x14ac:dyDescent="0.25">
      <c r="A7" s="35" t="s">
        <v>12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</row>
    <row r="8" spans="1:29" x14ac:dyDescent="0.25">
      <c r="A8" s="44" t="s">
        <v>11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</row>
    <row r="9" spans="1:29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29.45" customHeight="1" x14ac:dyDescent="0.25">
      <c r="A10" s="27" t="s">
        <v>0</v>
      </c>
      <c r="B10" s="27" t="s">
        <v>26</v>
      </c>
      <c r="C10" s="28" t="s">
        <v>27</v>
      </c>
      <c r="D10" s="28"/>
      <c r="E10" s="28" t="s">
        <v>14</v>
      </c>
      <c r="F10" s="27" t="s">
        <v>55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 t="s">
        <v>56</v>
      </c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ht="42" customHeight="1" x14ac:dyDescent="0.25">
      <c r="A11" s="27"/>
      <c r="B11" s="27"/>
      <c r="C11" s="28"/>
      <c r="D11" s="28"/>
      <c r="E11" s="28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 t="s">
        <v>17</v>
      </c>
      <c r="T11" s="28" t="s">
        <v>18</v>
      </c>
      <c r="U11" s="27" t="s">
        <v>19</v>
      </c>
      <c r="V11" s="27"/>
      <c r="W11" s="27"/>
      <c r="X11" s="27"/>
      <c r="Y11" s="27"/>
      <c r="Z11" s="27"/>
      <c r="AA11" s="27"/>
      <c r="AB11" s="27"/>
      <c r="AC11" s="27"/>
    </row>
    <row r="12" spans="1:29" ht="61.15" customHeight="1" x14ac:dyDescent="0.25">
      <c r="A12" s="27"/>
      <c r="B12" s="27"/>
      <c r="C12" s="28"/>
      <c r="D12" s="28"/>
      <c r="E12" s="28"/>
      <c r="F12" s="41" t="s">
        <v>21</v>
      </c>
      <c r="G12" s="42"/>
      <c r="H12" s="43"/>
      <c r="I12" s="28" t="s">
        <v>15</v>
      </c>
      <c r="J12" s="27" t="s">
        <v>16</v>
      </c>
      <c r="K12" s="27" t="s">
        <v>5</v>
      </c>
      <c r="L12" s="27"/>
      <c r="M12" s="27"/>
      <c r="N12" s="27"/>
      <c r="O12" s="27"/>
      <c r="P12" s="27"/>
      <c r="Q12" s="27"/>
      <c r="R12" s="27"/>
      <c r="S12" s="27"/>
      <c r="T12" s="28"/>
      <c r="U12" s="27" t="s">
        <v>16</v>
      </c>
      <c r="V12" s="27" t="s">
        <v>6</v>
      </c>
      <c r="W12" s="27"/>
      <c r="X12" s="27"/>
      <c r="Y12" s="27"/>
      <c r="Z12" s="27"/>
      <c r="AA12" s="27"/>
      <c r="AB12" s="27"/>
      <c r="AC12" s="27"/>
    </row>
    <row r="13" spans="1:29" ht="88.9" customHeight="1" x14ac:dyDescent="0.25">
      <c r="A13" s="27"/>
      <c r="B13" s="27"/>
      <c r="C13" s="13" t="s">
        <v>1</v>
      </c>
      <c r="D13" s="13" t="s">
        <v>2</v>
      </c>
      <c r="E13" s="28"/>
      <c r="F13" s="14" t="s">
        <v>22</v>
      </c>
      <c r="G13" s="14" t="s">
        <v>23</v>
      </c>
      <c r="H13" s="14" t="s">
        <v>25</v>
      </c>
      <c r="I13" s="28"/>
      <c r="J13" s="27"/>
      <c r="K13" s="13" t="s">
        <v>28</v>
      </c>
      <c r="L13" s="13" t="s">
        <v>29</v>
      </c>
      <c r="M13" s="13" t="s">
        <v>30</v>
      </c>
      <c r="N13" s="13" t="s">
        <v>31</v>
      </c>
      <c r="O13" s="13" t="s">
        <v>32</v>
      </c>
      <c r="P13" s="16" t="s">
        <v>33</v>
      </c>
      <c r="Q13" s="16" t="s">
        <v>97</v>
      </c>
      <c r="R13" s="16" t="s">
        <v>98</v>
      </c>
      <c r="S13" s="27"/>
      <c r="T13" s="28"/>
      <c r="U13" s="27"/>
      <c r="V13" s="13" t="s">
        <v>28</v>
      </c>
      <c r="W13" s="13" t="s">
        <v>29</v>
      </c>
      <c r="X13" s="13" t="s">
        <v>30</v>
      </c>
      <c r="Y13" s="13" t="s">
        <v>31</v>
      </c>
      <c r="Z13" s="13" t="s">
        <v>32</v>
      </c>
      <c r="AA13" s="16" t="s">
        <v>33</v>
      </c>
      <c r="AB13" s="16" t="s">
        <v>97</v>
      </c>
      <c r="AC13" s="16" t="s">
        <v>98</v>
      </c>
    </row>
    <row r="14" spans="1:29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</row>
    <row r="15" spans="1:29" x14ac:dyDescent="0.25">
      <c r="A15" s="36" t="s">
        <v>51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8"/>
    </row>
    <row r="16" spans="1:29" x14ac:dyDescent="0.25">
      <c r="A16" s="36" t="s">
        <v>60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8"/>
    </row>
    <row r="17" spans="1:29" x14ac:dyDescent="0.25">
      <c r="A17" s="18">
        <v>1</v>
      </c>
      <c r="B17" s="21" t="s">
        <v>57</v>
      </c>
      <c r="C17" s="18">
        <v>2020</v>
      </c>
      <c r="D17" s="18">
        <v>2025</v>
      </c>
      <c r="E17" s="21" t="s">
        <v>4</v>
      </c>
      <c r="F17" s="21" t="s">
        <v>4</v>
      </c>
      <c r="G17" s="24" t="s">
        <v>4</v>
      </c>
      <c r="H17" s="24" t="s">
        <v>4</v>
      </c>
      <c r="I17" s="9" t="s">
        <v>3</v>
      </c>
      <c r="J17" s="3">
        <f>SUM(K17:R17)</f>
        <v>13712756.75</v>
      </c>
      <c r="K17" s="3">
        <f>K18+K19+K20</f>
        <v>2577893.2200000002</v>
      </c>
      <c r="L17" s="3">
        <f t="shared" ref="L17:R17" si="0">L18+L19+L20</f>
        <v>1840954</v>
      </c>
      <c r="M17" s="3">
        <f>M18+M19+M20</f>
        <v>3555297.5300000003</v>
      </c>
      <c r="N17" s="3">
        <f t="shared" si="0"/>
        <v>2043548</v>
      </c>
      <c r="O17" s="3">
        <f t="shared" si="0"/>
        <v>1847532</v>
      </c>
      <c r="P17" s="3">
        <f t="shared" ref="P17:Q17" si="1">P18+P19+P20</f>
        <v>1847532</v>
      </c>
      <c r="Q17" s="3">
        <f t="shared" si="1"/>
        <v>0</v>
      </c>
      <c r="R17" s="3">
        <f t="shared" si="0"/>
        <v>0</v>
      </c>
      <c r="S17" s="21" t="s">
        <v>4</v>
      </c>
      <c r="T17" s="21" t="s">
        <v>4</v>
      </c>
      <c r="U17" s="18" t="s">
        <v>4</v>
      </c>
      <c r="V17" s="18" t="s">
        <v>4</v>
      </c>
      <c r="W17" s="18" t="s">
        <v>4</v>
      </c>
      <c r="X17" s="18" t="s">
        <v>4</v>
      </c>
      <c r="Y17" s="18" t="s">
        <v>4</v>
      </c>
      <c r="Z17" s="18" t="s">
        <v>4</v>
      </c>
      <c r="AA17" s="18" t="s">
        <v>4</v>
      </c>
      <c r="AB17" s="18" t="s">
        <v>4</v>
      </c>
      <c r="AC17" s="18" t="s">
        <v>4</v>
      </c>
    </row>
    <row r="18" spans="1:29" ht="30" x14ac:dyDescent="0.25">
      <c r="A18" s="19"/>
      <c r="B18" s="22"/>
      <c r="C18" s="19"/>
      <c r="D18" s="19"/>
      <c r="E18" s="22"/>
      <c r="F18" s="22"/>
      <c r="G18" s="25"/>
      <c r="H18" s="25"/>
      <c r="I18" s="10" t="s">
        <v>20</v>
      </c>
      <c r="J18" s="3">
        <f t="shared" ref="J18:J64" si="2">SUM(K18:R18)</f>
        <v>0</v>
      </c>
      <c r="K18" s="3">
        <f t="shared" ref="K18:L20" si="3">K22+K26+K30+K34+K38+K42+K46+K62+K50</f>
        <v>0</v>
      </c>
      <c r="L18" s="3">
        <f t="shared" si="3"/>
        <v>0</v>
      </c>
      <c r="M18" s="3">
        <f>M22+M26+M30+M34+M38+M42+M46+M62+M54+M58+M50</f>
        <v>0</v>
      </c>
      <c r="N18" s="3">
        <f t="shared" ref="N18:R20" si="4">N22+N26+N30+N34+N38+N42+N46+N62+N50</f>
        <v>0</v>
      </c>
      <c r="O18" s="3">
        <f t="shared" si="4"/>
        <v>0</v>
      </c>
      <c r="P18" s="3">
        <f t="shared" ref="P18:Q18" si="5">P22+P26+P30+P34+P38+P42+P46+P62+P50</f>
        <v>0</v>
      </c>
      <c r="Q18" s="3">
        <f t="shared" si="5"/>
        <v>0</v>
      </c>
      <c r="R18" s="3">
        <f t="shared" si="4"/>
        <v>0</v>
      </c>
      <c r="S18" s="22"/>
      <c r="T18" s="22"/>
      <c r="U18" s="19"/>
      <c r="V18" s="19"/>
      <c r="W18" s="19"/>
      <c r="X18" s="19"/>
      <c r="Y18" s="19"/>
      <c r="Z18" s="19"/>
      <c r="AA18" s="19"/>
      <c r="AB18" s="19"/>
      <c r="AC18" s="19"/>
    </row>
    <row r="19" spans="1:29" ht="30" x14ac:dyDescent="0.25">
      <c r="A19" s="19"/>
      <c r="B19" s="22"/>
      <c r="C19" s="19"/>
      <c r="D19" s="19"/>
      <c r="E19" s="22"/>
      <c r="F19" s="22"/>
      <c r="G19" s="25"/>
      <c r="H19" s="25"/>
      <c r="I19" s="10" t="s">
        <v>8</v>
      </c>
      <c r="J19" s="3">
        <f t="shared" si="2"/>
        <v>1052217.25</v>
      </c>
      <c r="K19" s="3">
        <f t="shared" si="3"/>
        <v>0</v>
      </c>
      <c r="L19" s="3">
        <f t="shared" si="3"/>
        <v>0</v>
      </c>
      <c r="M19" s="3">
        <f t="shared" ref="M19:M20" si="6">M23+M27+M31+M35+M39+M43+M47+M63+M55+M59+M51</f>
        <v>1052217.25</v>
      </c>
      <c r="N19" s="3">
        <f t="shared" si="4"/>
        <v>0</v>
      </c>
      <c r="O19" s="3">
        <f t="shared" si="4"/>
        <v>0</v>
      </c>
      <c r="P19" s="3">
        <f t="shared" ref="P19:Q19" si="7">P23+P27+P31+P35+P39+P43+P47+P63+P51</f>
        <v>0</v>
      </c>
      <c r="Q19" s="3">
        <f t="shared" si="7"/>
        <v>0</v>
      </c>
      <c r="R19" s="3">
        <f t="shared" si="4"/>
        <v>0</v>
      </c>
      <c r="S19" s="22"/>
      <c r="T19" s="22"/>
      <c r="U19" s="19"/>
      <c r="V19" s="19"/>
      <c r="W19" s="19"/>
      <c r="X19" s="19"/>
      <c r="Y19" s="19"/>
      <c r="Z19" s="19"/>
      <c r="AA19" s="19"/>
      <c r="AB19" s="19"/>
      <c r="AC19" s="19"/>
    </row>
    <row r="20" spans="1:29" ht="30" customHeight="1" x14ac:dyDescent="0.25">
      <c r="A20" s="20"/>
      <c r="B20" s="23"/>
      <c r="C20" s="20"/>
      <c r="D20" s="20"/>
      <c r="E20" s="23"/>
      <c r="F20" s="23"/>
      <c r="G20" s="26"/>
      <c r="H20" s="26"/>
      <c r="I20" s="10" t="s">
        <v>9</v>
      </c>
      <c r="J20" s="3">
        <f t="shared" si="2"/>
        <v>12660539.5</v>
      </c>
      <c r="K20" s="3">
        <f t="shared" si="3"/>
        <v>2577893.2200000002</v>
      </c>
      <c r="L20" s="3">
        <f t="shared" si="3"/>
        <v>1840954</v>
      </c>
      <c r="M20" s="3">
        <f t="shared" si="6"/>
        <v>2503080.2800000003</v>
      </c>
      <c r="N20" s="3">
        <f t="shared" si="4"/>
        <v>2043548</v>
      </c>
      <c r="O20" s="3">
        <f t="shared" si="4"/>
        <v>1847532</v>
      </c>
      <c r="P20" s="3">
        <f t="shared" ref="P20:Q20" si="8">P24+P28+P32+P36+P40+P44+P48+P64+P52</f>
        <v>1847532</v>
      </c>
      <c r="Q20" s="3">
        <f t="shared" si="8"/>
        <v>0</v>
      </c>
      <c r="R20" s="3">
        <f t="shared" si="4"/>
        <v>0</v>
      </c>
      <c r="S20" s="23"/>
      <c r="T20" s="23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16.5" customHeight="1" x14ac:dyDescent="0.25">
      <c r="A21" s="18" t="s">
        <v>34</v>
      </c>
      <c r="B21" s="21" t="s">
        <v>35</v>
      </c>
      <c r="C21" s="18">
        <v>2020</v>
      </c>
      <c r="D21" s="18">
        <v>2025</v>
      </c>
      <c r="E21" s="21" t="s">
        <v>24</v>
      </c>
      <c r="F21" s="24" t="s">
        <v>62</v>
      </c>
      <c r="G21" s="24" t="s">
        <v>64</v>
      </c>
      <c r="H21" s="24" t="s">
        <v>4</v>
      </c>
      <c r="I21" s="10" t="s">
        <v>3</v>
      </c>
      <c r="J21" s="3">
        <f t="shared" si="2"/>
        <v>2518911.9500000002</v>
      </c>
      <c r="K21" s="3">
        <f>K22+K23+K24</f>
        <v>452651.37</v>
      </c>
      <c r="L21" s="3">
        <f t="shared" ref="L21:R21" si="9">L22+L23+L24</f>
        <v>307400</v>
      </c>
      <c r="M21" s="3">
        <f t="shared" si="9"/>
        <v>836660.58</v>
      </c>
      <c r="N21" s="3">
        <f t="shared" si="9"/>
        <v>307400</v>
      </c>
      <c r="O21" s="3">
        <f t="shared" si="9"/>
        <v>307400</v>
      </c>
      <c r="P21" s="3">
        <f t="shared" ref="P21:Q21" si="10">P22+P23+P24</f>
        <v>307400</v>
      </c>
      <c r="Q21" s="3">
        <f t="shared" si="10"/>
        <v>0</v>
      </c>
      <c r="R21" s="3">
        <f t="shared" si="9"/>
        <v>0</v>
      </c>
      <c r="S21" s="28" t="s">
        <v>4</v>
      </c>
      <c r="T21" s="28" t="s">
        <v>4</v>
      </c>
      <c r="U21" s="27" t="s">
        <v>4</v>
      </c>
      <c r="V21" s="27" t="s">
        <v>4</v>
      </c>
      <c r="W21" s="27" t="s">
        <v>4</v>
      </c>
      <c r="X21" s="27" t="s">
        <v>4</v>
      </c>
      <c r="Y21" s="27" t="s">
        <v>4</v>
      </c>
      <c r="Z21" s="27" t="s">
        <v>4</v>
      </c>
      <c r="AA21" s="27" t="s">
        <v>4</v>
      </c>
      <c r="AB21" s="27" t="s">
        <v>4</v>
      </c>
      <c r="AC21" s="27" t="s">
        <v>4</v>
      </c>
    </row>
    <row r="22" spans="1:29" ht="30" customHeight="1" x14ac:dyDescent="0.25">
      <c r="A22" s="19"/>
      <c r="B22" s="22"/>
      <c r="C22" s="19"/>
      <c r="D22" s="19"/>
      <c r="E22" s="22"/>
      <c r="F22" s="25"/>
      <c r="G22" s="25"/>
      <c r="H22" s="25"/>
      <c r="I22" s="10" t="s">
        <v>20</v>
      </c>
      <c r="J22" s="3">
        <f t="shared" si="2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28"/>
      <c r="T22" s="28"/>
      <c r="U22" s="27"/>
      <c r="V22" s="27"/>
      <c r="W22" s="27"/>
      <c r="X22" s="27"/>
      <c r="Y22" s="27"/>
      <c r="Z22" s="27"/>
      <c r="AA22" s="27"/>
      <c r="AB22" s="27"/>
      <c r="AC22" s="27"/>
    </row>
    <row r="23" spans="1:29" ht="30" customHeight="1" x14ac:dyDescent="0.25">
      <c r="A23" s="19"/>
      <c r="B23" s="22"/>
      <c r="C23" s="19"/>
      <c r="D23" s="19"/>
      <c r="E23" s="22"/>
      <c r="F23" s="25"/>
      <c r="G23" s="25"/>
      <c r="H23" s="25"/>
      <c r="I23" s="10" t="s">
        <v>8</v>
      </c>
      <c r="J23" s="3">
        <f t="shared" si="2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28"/>
      <c r="T23" s="28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 ht="30" customHeight="1" x14ac:dyDescent="0.25">
      <c r="A24" s="20"/>
      <c r="B24" s="23"/>
      <c r="C24" s="20"/>
      <c r="D24" s="20"/>
      <c r="E24" s="23"/>
      <c r="F24" s="26"/>
      <c r="G24" s="26"/>
      <c r="H24" s="26"/>
      <c r="I24" s="10" t="s">
        <v>9</v>
      </c>
      <c r="J24" s="3">
        <f t="shared" si="2"/>
        <v>2518911.9500000002</v>
      </c>
      <c r="K24" s="3">
        <v>452651.37</v>
      </c>
      <c r="L24" s="3">
        <v>307400</v>
      </c>
      <c r="M24" s="3">
        <v>836660.58</v>
      </c>
      <c r="N24" s="3">
        <v>307400</v>
      </c>
      <c r="O24" s="3">
        <v>307400</v>
      </c>
      <c r="P24" s="3">
        <v>307400</v>
      </c>
      <c r="Q24" s="3">
        <v>0</v>
      </c>
      <c r="R24" s="3">
        <v>0</v>
      </c>
      <c r="S24" s="28"/>
      <c r="T24" s="28"/>
      <c r="U24" s="27"/>
      <c r="V24" s="27"/>
      <c r="W24" s="27"/>
      <c r="X24" s="27"/>
      <c r="Y24" s="27"/>
      <c r="Z24" s="27"/>
      <c r="AA24" s="27"/>
      <c r="AB24" s="27"/>
      <c r="AC24" s="27"/>
    </row>
    <row r="25" spans="1:29" ht="18" customHeight="1" x14ac:dyDescent="0.25">
      <c r="A25" s="18" t="s">
        <v>36</v>
      </c>
      <c r="B25" s="21" t="s">
        <v>37</v>
      </c>
      <c r="C25" s="18">
        <v>2020</v>
      </c>
      <c r="D25" s="18">
        <v>2025</v>
      </c>
      <c r="E25" s="21" t="s">
        <v>24</v>
      </c>
      <c r="F25" s="24" t="s">
        <v>65</v>
      </c>
      <c r="G25" s="24" t="s">
        <v>66</v>
      </c>
      <c r="H25" s="24" t="s">
        <v>4</v>
      </c>
      <c r="I25" s="10" t="s">
        <v>3</v>
      </c>
      <c r="J25" s="3">
        <f t="shared" si="2"/>
        <v>1609300</v>
      </c>
      <c r="K25" s="3">
        <f>K26+K27+K28</f>
        <v>227300</v>
      </c>
      <c r="L25" s="3">
        <f t="shared" ref="L25:R25" si="11">L26+L27+L28</f>
        <v>308000</v>
      </c>
      <c r="M25" s="3">
        <f t="shared" si="11"/>
        <v>150000</v>
      </c>
      <c r="N25" s="3">
        <f t="shared" si="11"/>
        <v>308000</v>
      </c>
      <c r="O25" s="3">
        <f t="shared" si="11"/>
        <v>308000</v>
      </c>
      <c r="P25" s="3">
        <f t="shared" ref="P25:Q25" si="12">P26+P27+P28</f>
        <v>308000</v>
      </c>
      <c r="Q25" s="3">
        <f t="shared" si="12"/>
        <v>0</v>
      </c>
      <c r="R25" s="3">
        <f t="shared" si="11"/>
        <v>0</v>
      </c>
      <c r="S25" s="28" t="s">
        <v>4</v>
      </c>
      <c r="T25" s="28" t="s">
        <v>4</v>
      </c>
      <c r="U25" s="27" t="s">
        <v>4</v>
      </c>
      <c r="V25" s="27" t="s">
        <v>4</v>
      </c>
      <c r="W25" s="27" t="s">
        <v>4</v>
      </c>
      <c r="X25" s="27" t="s">
        <v>4</v>
      </c>
      <c r="Y25" s="27" t="s">
        <v>4</v>
      </c>
      <c r="Z25" s="27" t="s">
        <v>4</v>
      </c>
      <c r="AA25" s="27" t="s">
        <v>4</v>
      </c>
      <c r="AB25" s="27" t="s">
        <v>4</v>
      </c>
      <c r="AC25" s="27" t="s">
        <v>4</v>
      </c>
    </row>
    <row r="26" spans="1:29" ht="30" customHeight="1" x14ac:dyDescent="0.25">
      <c r="A26" s="19"/>
      <c r="B26" s="22"/>
      <c r="C26" s="19"/>
      <c r="D26" s="19"/>
      <c r="E26" s="22"/>
      <c r="F26" s="25"/>
      <c r="G26" s="25"/>
      <c r="H26" s="25"/>
      <c r="I26" s="10" t="s">
        <v>20</v>
      </c>
      <c r="J26" s="3">
        <f t="shared" si="2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3">
        <v>0</v>
      </c>
      <c r="R26" s="3">
        <v>0</v>
      </c>
      <c r="S26" s="28"/>
      <c r="T26" s="28"/>
      <c r="U26" s="27"/>
      <c r="V26" s="27"/>
      <c r="W26" s="27"/>
      <c r="X26" s="27"/>
      <c r="Y26" s="27"/>
      <c r="Z26" s="27"/>
      <c r="AA26" s="27"/>
      <c r="AB26" s="27"/>
      <c r="AC26" s="27"/>
    </row>
    <row r="27" spans="1:29" ht="30" customHeight="1" x14ac:dyDescent="0.25">
      <c r="A27" s="19"/>
      <c r="B27" s="22"/>
      <c r="C27" s="19"/>
      <c r="D27" s="19"/>
      <c r="E27" s="22"/>
      <c r="F27" s="25"/>
      <c r="G27" s="25"/>
      <c r="H27" s="25"/>
      <c r="I27" s="10" t="s">
        <v>8</v>
      </c>
      <c r="J27" s="3">
        <f t="shared" si="2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28"/>
      <c r="T27" s="28"/>
      <c r="U27" s="27"/>
      <c r="V27" s="27"/>
      <c r="W27" s="27"/>
      <c r="X27" s="27"/>
      <c r="Y27" s="27"/>
      <c r="Z27" s="27"/>
      <c r="AA27" s="27"/>
      <c r="AB27" s="27"/>
      <c r="AC27" s="27"/>
    </row>
    <row r="28" spans="1:29" ht="30" customHeight="1" x14ac:dyDescent="0.25">
      <c r="A28" s="20"/>
      <c r="B28" s="23"/>
      <c r="C28" s="20"/>
      <c r="D28" s="20"/>
      <c r="E28" s="23"/>
      <c r="F28" s="26"/>
      <c r="G28" s="26"/>
      <c r="H28" s="26"/>
      <c r="I28" s="10" t="s">
        <v>9</v>
      </c>
      <c r="J28" s="3">
        <f t="shared" si="2"/>
        <v>1609300</v>
      </c>
      <c r="K28" s="3">
        <v>227300</v>
      </c>
      <c r="L28" s="3">
        <v>308000</v>
      </c>
      <c r="M28" s="3">
        <v>150000</v>
      </c>
      <c r="N28" s="3">
        <v>308000</v>
      </c>
      <c r="O28" s="3">
        <v>308000</v>
      </c>
      <c r="P28" s="3">
        <v>308000</v>
      </c>
      <c r="Q28" s="3">
        <v>0</v>
      </c>
      <c r="R28" s="3">
        <v>0</v>
      </c>
      <c r="S28" s="28"/>
      <c r="T28" s="28"/>
      <c r="U28" s="27"/>
      <c r="V28" s="27"/>
      <c r="W28" s="27"/>
      <c r="X28" s="27"/>
      <c r="Y28" s="27"/>
      <c r="Z28" s="27"/>
      <c r="AA28" s="27"/>
      <c r="AB28" s="27"/>
      <c r="AC28" s="27"/>
    </row>
    <row r="29" spans="1:29" ht="18" customHeight="1" x14ac:dyDescent="0.25">
      <c r="A29" s="18" t="s">
        <v>38</v>
      </c>
      <c r="B29" s="21" t="s">
        <v>39</v>
      </c>
      <c r="C29" s="18">
        <v>2020</v>
      </c>
      <c r="D29" s="18">
        <v>2025</v>
      </c>
      <c r="E29" s="21" t="s">
        <v>24</v>
      </c>
      <c r="F29" s="24" t="s">
        <v>65</v>
      </c>
      <c r="G29" s="24" t="s">
        <v>66</v>
      </c>
      <c r="H29" s="24" t="s">
        <v>4</v>
      </c>
      <c r="I29" s="10" t="s">
        <v>3</v>
      </c>
      <c r="J29" s="3">
        <f t="shared" si="2"/>
        <v>1341000</v>
      </c>
      <c r="K29" s="3">
        <f>K30+K31+K32</f>
        <v>160000</v>
      </c>
      <c r="L29" s="3">
        <f t="shared" ref="L29:R29" si="13">L30+L31+L32</f>
        <v>270000</v>
      </c>
      <c r="M29" s="3">
        <f t="shared" si="13"/>
        <v>101000</v>
      </c>
      <c r="N29" s="3">
        <f t="shared" si="13"/>
        <v>270000</v>
      </c>
      <c r="O29" s="3">
        <f t="shared" si="13"/>
        <v>270000</v>
      </c>
      <c r="P29" s="3">
        <f t="shared" ref="P29:Q29" si="14">P30+P31+P32</f>
        <v>270000</v>
      </c>
      <c r="Q29" s="3">
        <f t="shared" si="14"/>
        <v>0</v>
      </c>
      <c r="R29" s="3">
        <f t="shared" si="13"/>
        <v>0</v>
      </c>
      <c r="S29" s="28" t="s">
        <v>4</v>
      </c>
      <c r="T29" s="28" t="s">
        <v>4</v>
      </c>
      <c r="U29" s="27" t="s">
        <v>4</v>
      </c>
      <c r="V29" s="27" t="s">
        <v>4</v>
      </c>
      <c r="W29" s="27" t="s">
        <v>4</v>
      </c>
      <c r="X29" s="27" t="s">
        <v>4</v>
      </c>
      <c r="Y29" s="27" t="s">
        <v>4</v>
      </c>
      <c r="Z29" s="27" t="s">
        <v>4</v>
      </c>
      <c r="AA29" s="27" t="s">
        <v>4</v>
      </c>
      <c r="AB29" s="27" t="s">
        <v>4</v>
      </c>
      <c r="AC29" s="27" t="s">
        <v>4</v>
      </c>
    </row>
    <row r="30" spans="1:29" ht="30" customHeight="1" x14ac:dyDescent="0.25">
      <c r="A30" s="19"/>
      <c r="B30" s="22"/>
      <c r="C30" s="19"/>
      <c r="D30" s="19"/>
      <c r="E30" s="22"/>
      <c r="F30" s="25"/>
      <c r="G30" s="25"/>
      <c r="H30" s="25"/>
      <c r="I30" s="10" t="s">
        <v>20</v>
      </c>
      <c r="J30" s="3">
        <f t="shared" si="2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28"/>
      <c r="T30" s="28"/>
      <c r="U30" s="27"/>
      <c r="V30" s="27"/>
      <c r="W30" s="27"/>
      <c r="X30" s="27"/>
      <c r="Y30" s="27"/>
      <c r="Z30" s="27"/>
      <c r="AA30" s="27"/>
      <c r="AB30" s="27"/>
      <c r="AC30" s="27"/>
    </row>
    <row r="31" spans="1:29" ht="30" customHeight="1" x14ac:dyDescent="0.25">
      <c r="A31" s="19"/>
      <c r="B31" s="22"/>
      <c r="C31" s="19"/>
      <c r="D31" s="19"/>
      <c r="E31" s="22"/>
      <c r="F31" s="25"/>
      <c r="G31" s="25"/>
      <c r="H31" s="25"/>
      <c r="I31" s="10" t="s">
        <v>8</v>
      </c>
      <c r="J31" s="3">
        <f t="shared" si="2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28"/>
      <c r="T31" s="28"/>
      <c r="U31" s="27"/>
      <c r="V31" s="27"/>
      <c r="W31" s="27"/>
      <c r="X31" s="27"/>
      <c r="Y31" s="27"/>
      <c r="Z31" s="27"/>
      <c r="AA31" s="27"/>
      <c r="AB31" s="27"/>
      <c r="AC31" s="27"/>
    </row>
    <row r="32" spans="1:29" ht="30" customHeight="1" x14ac:dyDescent="0.25">
      <c r="A32" s="20"/>
      <c r="B32" s="23"/>
      <c r="C32" s="20"/>
      <c r="D32" s="20"/>
      <c r="E32" s="23"/>
      <c r="F32" s="26"/>
      <c r="G32" s="26"/>
      <c r="H32" s="26"/>
      <c r="I32" s="10" t="s">
        <v>9</v>
      </c>
      <c r="J32" s="3">
        <f t="shared" si="2"/>
        <v>1341000</v>
      </c>
      <c r="K32" s="3">
        <v>160000</v>
      </c>
      <c r="L32" s="3">
        <v>270000</v>
      </c>
      <c r="M32" s="3">
        <v>101000</v>
      </c>
      <c r="N32" s="3">
        <v>270000</v>
      </c>
      <c r="O32" s="3">
        <v>270000</v>
      </c>
      <c r="P32" s="3">
        <v>270000</v>
      </c>
      <c r="Q32" s="3">
        <v>0</v>
      </c>
      <c r="R32" s="3">
        <v>0</v>
      </c>
      <c r="S32" s="28"/>
      <c r="T32" s="28"/>
      <c r="U32" s="27"/>
      <c r="V32" s="27"/>
      <c r="W32" s="27"/>
      <c r="X32" s="27"/>
      <c r="Y32" s="27"/>
      <c r="Z32" s="27"/>
      <c r="AA32" s="27"/>
      <c r="AB32" s="27"/>
      <c r="AC32" s="27"/>
    </row>
    <row r="33" spans="1:29" ht="18" customHeight="1" x14ac:dyDescent="0.25">
      <c r="A33" s="18" t="s">
        <v>40</v>
      </c>
      <c r="B33" s="21" t="s">
        <v>41</v>
      </c>
      <c r="C33" s="18">
        <v>2020</v>
      </c>
      <c r="D33" s="18">
        <v>2025</v>
      </c>
      <c r="E33" s="21" t="s">
        <v>24</v>
      </c>
      <c r="F33" s="24" t="s">
        <v>65</v>
      </c>
      <c r="G33" s="24" t="s">
        <v>66</v>
      </c>
      <c r="H33" s="24" t="s">
        <v>4</v>
      </c>
      <c r="I33" s="10" t="s">
        <v>3</v>
      </c>
      <c r="J33" s="3">
        <f t="shared" si="2"/>
        <v>1095850</v>
      </c>
      <c r="K33" s="3">
        <f>K34+K35+K36</f>
        <v>204600</v>
      </c>
      <c r="L33" s="3">
        <f t="shared" ref="L33:R33" si="15">L34+L35+L36</f>
        <v>176000</v>
      </c>
      <c r="M33" s="3">
        <f t="shared" si="15"/>
        <v>187250</v>
      </c>
      <c r="N33" s="3">
        <f t="shared" si="15"/>
        <v>176000</v>
      </c>
      <c r="O33" s="3">
        <f t="shared" si="15"/>
        <v>176000</v>
      </c>
      <c r="P33" s="3">
        <f t="shared" ref="P33:Q33" si="16">P34+P35+P36</f>
        <v>176000</v>
      </c>
      <c r="Q33" s="3">
        <f t="shared" si="16"/>
        <v>0</v>
      </c>
      <c r="R33" s="3">
        <f t="shared" si="15"/>
        <v>0</v>
      </c>
      <c r="S33" s="28" t="s">
        <v>4</v>
      </c>
      <c r="T33" s="28" t="s">
        <v>4</v>
      </c>
      <c r="U33" s="27" t="s">
        <v>4</v>
      </c>
      <c r="V33" s="27" t="s">
        <v>4</v>
      </c>
      <c r="W33" s="27" t="s">
        <v>4</v>
      </c>
      <c r="X33" s="27" t="s">
        <v>4</v>
      </c>
      <c r="Y33" s="27" t="s">
        <v>4</v>
      </c>
      <c r="Z33" s="27" t="s">
        <v>4</v>
      </c>
      <c r="AA33" s="27" t="s">
        <v>4</v>
      </c>
      <c r="AB33" s="27" t="s">
        <v>4</v>
      </c>
      <c r="AC33" s="27" t="s">
        <v>4</v>
      </c>
    </row>
    <row r="34" spans="1:29" ht="30" customHeight="1" x14ac:dyDescent="0.25">
      <c r="A34" s="19"/>
      <c r="B34" s="22"/>
      <c r="C34" s="19"/>
      <c r="D34" s="19"/>
      <c r="E34" s="22"/>
      <c r="F34" s="25"/>
      <c r="G34" s="25"/>
      <c r="H34" s="25"/>
      <c r="I34" s="10" t="s">
        <v>20</v>
      </c>
      <c r="J34" s="3">
        <f t="shared" si="2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28"/>
      <c r="T34" s="28"/>
      <c r="U34" s="27"/>
      <c r="V34" s="27"/>
      <c r="W34" s="27"/>
      <c r="X34" s="27"/>
      <c r="Y34" s="27"/>
      <c r="Z34" s="27"/>
      <c r="AA34" s="27"/>
      <c r="AB34" s="27"/>
      <c r="AC34" s="27"/>
    </row>
    <row r="35" spans="1:29" ht="30" customHeight="1" x14ac:dyDescent="0.25">
      <c r="A35" s="19"/>
      <c r="B35" s="22"/>
      <c r="C35" s="19"/>
      <c r="D35" s="19"/>
      <c r="E35" s="22"/>
      <c r="F35" s="25"/>
      <c r="G35" s="25"/>
      <c r="H35" s="25"/>
      <c r="I35" s="10" t="s">
        <v>8</v>
      </c>
      <c r="J35" s="3">
        <f t="shared" si="2"/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28"/>
      <c r="T35" s="28"/>
      <c r="U35" s="27"/>
      <c r="V35" s="27"/>
      <c r="W35" s="27"/>
      <c r="X35" s="27"/>
      <c r="Y35" s="27"/>
      <c r="Z35" s="27"/>
      <c r="AA35" s="27"/>
      <c r="AB35" s="27"/>
      <c r="AC35" s="27"/>
    </row>
    <row r="36" spans="1:29" ht="30" customHeight="1" x14ac:dyDescent="0.25">
      <c r="A36" s="20"/>
      <c r="B36" s="23"/>
      <c r="C36" s="20"/>
      <c r="D36" s="20"/>
      <c r="E36" s="23"/>
      <c r="F36" s="26"/>
      <c r="G36" s="26"/>
      <c r="H36" s="26"/>
      <c r="I36" s="10" t="s">
        <v>9</v>
      </c>
      <c r="J36" s="3">
        <f t="shared" si="2"/>
        <v>1095850</v>
      </c>
      <c r="K36" s="3">
        <v>204600</v>
      </c>
      <c r="L36" s="3">
        <v>176000</v>
      </c>
      <c r="M36" s="3">
        <v>187250</v>
      </c>
      <c r="N36" s="3">
        <v>176000</v>
      </c>
      <c r="O36" s="3">
        <v>176000</v>
      </c>
      <c r="P36" s="3">
        <v>176000</v>
      </c>
      <c r="Q36" s="3">
        <v>0</v>
      </c>
      <c r="R36" s="3">
        <v>0</v>
      </c>
      <c r="S36" s="28"/>
      <c r="T36" s="28"/>
      <c r="U36" s="27"/>
      <c r="V36" s="27"/>
      <c r="W36" s="27"/>
      <c r="X36" s="27"/>
      <c r="Y36" s="27"/>
      <c r="Z36" s="27"/>
      <c r="AA36" s="27"/>
      <c r="AB36" s="27"/>
      <c r="AC36" s="27"/>
    </row>
    <row r="37" spans="1:29" ht="18" customHeight="1" x14ac:dyDescent="0.25">
      <c r="A37" s="18" t="s">
        <v>42</v>
      </c>
      <c r="B37" s="21" t="s">
        <v>43</v>
      </c>
      <c r="C37" s="18">
        <v>2020</v>
      </c>
      <c r="D37" s="18">
        <v>2025</v>
      </c>
      <c r="E37" s="21" t="s">
        <v>13</v>
      </c>
      <c r="F37" s="24" t="s">
        <v>62</v>
      </c>
      <c r="G37" s="24" t="s">
        <v>64</v>
      </c>
      <c r="H37" s="24" t="s">
        <v>4</v>
      </c>
      <c r="I37" s="10" t="s">
        <v>3</v>
      </c>
      <c r="J37" s="3">
        <f t="shared" si="2"/>
        <v>3636277.85</v>
      </c>
      <c r="K37" s="3">
        <f>K38+K39+K40</f>
        <v>1369277.85</v>
      </c>
      <c r="L37" s="3">
        <f t="shared" ref="L37:R37" si="17">L38+L39+L40</f>
        <v>500000</v>
      </c>
      <c r="M37" s="3">
        <f t="shared" si="17"/>
        <v>267000</v>
      </c>
      <c r="N37" s="3">
        <f t="shared" si="17"/>
        <v>500000</v>
      </c>
      <c r="O37" s="3">
        <f t="shared" si="17"/>
        <v>500000</v>
      </c>
      <c r="P37" s="3">
        <f t="shared" ref="P37:Q37" si="18">P38+P39+P40</f>
        <v>500000</v>
      </c>
      <c r="Q37" s="3">
        <f t="shared" si="18"/>
        <v>0</v>
      </c>
      <c r="R37" s="3">
        <f t="shared" si="17"/>
        <v>0</v>
      </c>
      <c r="S37" s="28" t="s">
        <v>4</v>
      </c>
      <c r="T37" s="28" t="s">
        <v>4</v>
      </c>
      <c r="U37" s="27" t="s">
        <v>4</v>
      </c>
      <c r="V37" s="27" t="s">
        <v>4</v>
      </c>
      <c r="W37" s="27" t="s">
        <v>4</v>
      </c>
      <c r="X37" s="27" t="s">
        <v>4</v>
      </c>
      <c r="Y37" s="27" t="s">
        <v>4</v>
      </c>
      <c r="Z37" s="27" t="s">
        <v>4</v>
      </c>
      <c r="AA37" s="27" t="s">
        <v>4</v>
      </c>
      <c r="AB37" s="27" t="s">
        <v>4</v>
      </c>
      <c r="AC37" s="27" t="s">
        <v>4</v>
      </c>
    </row>
    <row r="38" spans="1:29" ht="30" customHeight="1" x14ac:dyDescent="0.25">
      <c r="A38" s="19"/>
      <c r="B38" s="22"/>
      <c r="C38" s="19"/>
      <c r="D38" s="19"/>
      <c r="E38" s="22"/>
      <c r="F38" s="25"/>
      <c r="G38" s="25"/>
      <c r="H38" s="25"/>
      <c r="I38" s="10" t="s">
        <v>20</v>
      </c>
      <c r="J38" s="3">
        <f t="shared" si="2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28"/>
      <c r="T38" s="28"/>
      <c r="U38" s="27"/>
      <c r="V38" s="27"/>
      <c r="W38" s="27"/>
      <c r="X38" s="27"/>
      <c r="Y38" s="27"/>
      <c r="Z38" s="27"/>
      <c r="AA38" s="27"/>
      <c r="AB38" s="27"/>
      <c r="AC38" s="27"/>
    </row>
    <row r="39" spans="1:29" ht="30" customHeight="1" x14ac:dyDescent="0.25">
      <c r="A39" s="19"/>
      <c r="B39" s="22"/>
      <c r="C39" s="19"/>
      <c r="D39" s="19"/>
      <c r="E39" s="22"/>
      <c r="F39" s="25"/>
      <c r="G39" s="25"/>
      <c r="H39" s="25"/>
      <c r="I39" s="10" t="s">
        <v>8</v>
      </c>
      <c r="J39" s="3">
        <f t="shared" si="2"/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28"/>
      <c r="T39" s="28"/>
      <c r="U39" s="27"/>
      <c r="V39" s="27"/>
      <c r="W39" s="27"/>
      <c r="X39" s="27"/>
      <c r="Y39" s="27"/>
      <c r="Z39" s="27"/>
      <c r="AA39" s="27"/>
      <c r="AB39" s="27"/>
      <c r="AC39" s="27"/>
    </row>
    <row r="40" spans="1:29" ht="83.25" customHeight="1" x14ac:dyDescent="0.25">
      <c r="A40" s="20"/>
      <c r="B40" s="23"/>
      <c r="C40" s="20"/>
      <c r="D40" s="20"/>
      <c r="E40" s="23"/>
      <c r="F40" s="26"/>
      <c r="G40" s="26"/>
      <c r="H40" s="26"/>
      <c r="I40" s="10" t="s">
        <v>9</v>
      </c>
      <c r="J40" s="3">
        <f t="shared" si="2"/>
        <v>3636277.85</v>
      </c>
      <c r="K40" s="3">
        <v>1369277.85</v>
      </c>
      <c r="L40" s="3">
        <v>500000</v>
      </c>
      <c r="M40" s="3">
        <v>267000</v>
      </c>
      <c r="N40" s="3">
        <v>500000</v>
      </c>
      <c r="O40" s="3">
        <v>500000</v>
      </c>
      <c r="P40" s="3">
        <v>500000</v>
      </c>
      <c r="Q40" s="3">
        <v>0</v>
      </c>
      <c r="R40" s="3">
        <v>0</v>
      </c>
      <c r="S40" s="28"/>
      <c r="T40" s="28"/>
      <c r="U40" s="27"/>
      <c r="V40" s="27"/>
      <c r="W40" s="27"/>
      <c r="X40" s="27"/>
      <c r="Y40" s="27"/>
      <c r="Z40" s="27"/>
      <c r="AA40" s="27"/>
      <c r="AB40" s="27"/>
      <c r="AC40" s="27"/>
    </row>
    <row r="41" spans="1:29" ht="18.75" customHeight="1" x14ac:dyDescent="0.25">
      <c r="A41" s="18" t="s">
        <v>44</v>
      </c>
      <c r="B41" s="21" t="s">
        <v>45</v>
      </c>
      <c r="C41" s="18">
        <v>2020</v>
      </c>
      <c r="D41" s="18">
        <v>2025</v>
      </c>
      <c r="E41" s="21" t="s">
        <v>13</v>
      </c>
      <c r="F41" s="24" t="s">
        <v>67</v>
      </c>
      <c r="G41" s="24" t="s">
        <v>68</v>
      </c>
      <c r="H41" s="24" t="s">
        <v>4</v>
      </c>
      <c r="I41" s="10" t="s">
        <v>3</v>
      </c>
      <c r="J41" s="3">
        <f t="shared" si="2"/>
        <v>663567</v>
      </c>
      <c r="K41" s="3">
        <f>K42+K43+K44</f>
        <v>0</v>
      </c>
      <c r="L41" s="3">
        <f t="shared" ref="L41:R41" si="19">L42+L43+L44</f>
        <v>140000</v>
      </c>
      <c r="M41" s="3">
        <f t="shared" si="19"/>
        <v>103567</v>
      </c>
      <c r="N41" s="3">
        <f t="shared" si="19"/>
        <v>140000</v>
      </c>
      <c r="O41" s="3">
        <f t="shared" si="19"/>
        <v>140000</v>
      </c>
      <c r="P41" s="3">
        <f t="shared" ref="P41:Q41" si="20">P42+P43+P44</f>
        <v>140000</v>
      </c>
      <c r="Q41" s="3">
        <f t="shared" si="20"/>
        <v>0</v>
      </c>
      <c r="R41" s="3">
        <f t="shared" si="19"/>
        <v>0</v>
      </c>
      <c r="S41" s="28" t="s">
        <v>4</v>
      </c>
      <c r="T41" s="28" t="s">
        <v>4</v>
      </c>
      <c r="U41" s="27" t="s">
        <v>4</v>
      </c>
      <c r="V41" s="27" t="s">
        <v>4</v>
      </c>
      <c r="W41" s="27" t="s">
        <v>4</v>
      </c>
      <c r="X41" s="27" t="s">
        <v>4</v>
      </c>
      <c r="Y41" s="27" t="s">
        <v>4</v>
      </c>
      <c r="Z41" s="27" t="s">
        <v>4</v>
      </c>
      <c r="AA41" s="27" t="s">
        <v>4</v>
      </c>
      <c r="AB41" s="27" t="s">
        <v>4</v>
      </c>
      <c r="AC41" s="27" t="s">
        <v>4</v>
      </c>
    </row>
    <row r="42" spans="1:29" ht="29.25" customHeight="1" x14ac:dyDescent="0.25">
      <c r="A42" s="19"/>
      <c r="B42" s="22"/>
      <c r="C42" s="19"/>
      <c r="D42" s="19"/>
      <c r="E42" s="22"/>
      <c r="F42" s="25"/>
      <c r="G42" s="25"/>
      <c r="H42" s="25"/>
      <c r="I42" s="10" t="s">
        <v>20</v>
      </c>
      <c r="J42" s="3">
        <f t="shared" si="2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3">
        <v>0</v>
      </c>
      <c r="R42" s="3">
        <v>0</v>
      </c>
      <c r="S42" s="28"/>
      <c r="T42" s="28"/>
      <c r="U42" s="27"/>
      <c r="V42" s="27"/>
      <c r="W42" s="27"/>
      <c r="X42" s="27"/>
      <c r="Y42" s="27"/>
      <c r="Z42" s="27"/>
      <c r="AA42" s="27"/>
      <c r="AB42" s="27"/>
      <c r="AC42" s="27"/>
    </row>
    <row r="43" spans="1:29" ht="30" customHeight="1" x14ac:dyDescent="0.25">
      <c r="A43" s="19"/>
      <c r="B43" s="22"/>
      <c r="C43" s="19"/>
      <c r="D43" s="19"/>
      <c r="E43" s="22"/>
      <c r="F43" s="25"/>
      <c r="G43" s="25"/>
      <c r="H43" s="25"/>
      <c r="I43" s="10" t="s">
        <v>8</v>
      </c>
      <c r="J43" s="3">
        <f t="shared" si="2"/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28"/>
      <c r="T43" s="28"/>
      <c r="U43" s="27"/>
      <c r="V43" s="27"/>
      <c r="W43" s="27"/>
      <c r="X43" s="27"/>
      <c r="Y43" s="27"/>
      <c r="Z43" s="27"/>
      <c r="AA43" s="27"/>
      <c r="AB43" s="27"/>
      <c r="AC43" s="27"/>
    </row>
    <row r="44" spans="1:29" ht="30" customHeight="1" x14ac:dyDescent="0.25">
      <c r="A44" s="20"/>
      <c r="B44" s="23"/>
      <c r="C44" s="20"/>
      <c r="D44" s="20"/>
      <c r="E44" s="23"/>
      <c r="F44" s="26"/>
      <c r="G44" s="26"/>
      <c r="H44" s="26"/>
      <c r="I44" s="10" t="s">
        <v>9</v>
      </c>
      <c r="J44" s="3">
        <f t="shared" si="2"/>
        <v>663567</v>
      </c>
      <c r="K44" s="3">
        <v>0</v>
      </c>
      <c r="L44" s="3">
        <v>140000</v>
      </c>
      <c r="M44" s="3">
        <v>103567</v>
      </c>
      <c r="N44" s="3">
        <v>140000</v>
      </c>
      <c r="O44" s="3">
        <v>140000</v>
      </c>
      <c r="P44" s="3">
        <v>140000</v>
      </c>
      <c r="Q44" s="3">
        <v>0</v>
      </c>
      <c r="R44" s="3">
        <v>0</v>
      </c>
      <c r="S44" s="28"/>
      <c r="T44" s="28"/>
      <c r="U44" s="27"/>
      <c r="V44" s="27"/>
      <c r="W44" s="27"/>
      <c r="X44" s="27"/>
      <c r="Y44" s="27"/>
      <c r="Z44" s="27"/>
      <c r="AA44" s="27"/>
      <c r="AB44" s="27"/>
      <c r="AC44" s="27"/>
    </row>
    <row r="45" spans="1:29" ht="15.75" customHeight="1" x14ac:dyDescent="0.25">
      <c r="A45" s="18" t="s">
        <v>52</v>
      </c>
      <c r="B45" s="21" t="s">
        <v>46</v>
      </c>
      <c r="C45" s="18">
        <v>2020</v>
      </c>
      <c r="D45" s="18">
        <v>2025</v>
      </c>
      <c r="E45" s="21" t="s">
        <v>13</v>
      </c>
      <c r="F45" s="24">
        <v>10</v>
      </c>
      <c r="G45" s="24" t="s">
        <v>62</v>
      </c>
      <c r="H45" s="24" t="s">
        <v>4</v>
      </c>
      <c r="I45" s="10" t="s">
        <v>3</v>
      </c>
      <c r="J45" s="3">
        <f t="shared" si="2"/>
        <v>923613.73</v>
      </c>
      <c r="K45" s="3">
        <f>K46+K47+K48</f>
        <v>116755</v>
      </c>
      <c r="L45" s="3">
        <f t="shared" ref="L45:R45" si="21">L46+L47+L48</f>
        <v>139554</v>
      </c>
      <c r="M45" s="3">
        <f t="shared" si="21"/>
        <v>175040.73</v>
      </c>
      <c r="N45" s="3">
        <f>N46+N47+N48</f>
        <v>200000</v>
      </c>
      <c r="O45" s="3">
        <f t="shared" si="21"/>
        <v>146132</v>
      </c>
      <c r="P45" s="3">
        <f t="shared" ref="P45:Q45" si="22">P46+P47+P48</f>
        <v>146132</v>
      </c>
      <c r="Q45" s="3">
        <f t="shared" si="22"/>
        <v>0</v>
      </c>
      <c r="R45" s="3">
        <f t="shared" si="21"/>
        <v>0</v>
      </c>
      <c r="S45" s="21" t="s">
        <v>4</v>
      </c>
      <c r="T45" s="21" t="s">
        <v>4</v>
      </c>
      <c r="U45" s="18" t="s">
        <v>4</v>
      </c>
      <c r="V45" s="18" t="s">
        <v>4</v>
      </c>
      <c r="W45" s="18" t="s">
        <v>4</v>
      </c>
      <c r="X45" s="18" t="s">
        <v>4</v>
      </c>
      <c r="Y45" s="18" t="s">
        <v>4</v>
      </c>
      <c r="Z45" s="18" t="s">
        <v>4</v>
      </c>
      <c r="AA45" s="18" t="s">
        <v>4</v>
      </c>
      <c r="AB45" s="18" t="s">
        <v>4</v>
      </c>
      <c r="AC45" s="18" t="s">
        <v>4</v>
      </c>
    </row>
    <row r="46" spans="1:29" ht="30" customHeight="1" x14ac:dyDescent="0.25">
      <c r="A46" s="19"/>
      <c r="B46" s="22"/>
      <c r="C46" s="19"/>
      <c r="D46" s="19"/>
      <c r="E46" s="22"/>
      <c r="F46" s="25"/>
      <c r="G46" s="25"/>
      <c r="H46" s="25"/>
      <c r="I46" s="10" t="s">
        <v>20</v>
      </c>
      <c r="J46" s="3">
        <f t="shared" si="2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2"/>
      <c r="T46" s="22"/>
      <c r="U46" s="19"/>
      <c r="V46" s="19"/>
      <c r="W46" s="19"/>
      <c r="X46" s="19"/>
      <c r="Y46" s="19"/>
      <c r="Z46" s="19"/>
      <c r="AA46" s="19"/>
      <c r="AB46" s="19"/>
      <c r="AC46" s="19"/>
    </row>
    <row r="47" spans="1:29" ht="30" customHeight="1" x14ac:dyDescent="0.25">
      <c r="A47" s="19"/>
      <c r="B47" s="22"/>
      <c r="C47" s="19"/>
      <c r="D47" s="19"/>
      <c r="E47" s="22"/>
      <c r="F47" s="25"/>
      <c r="G47" s="25"/>
      <c r="H47" s="25"/>
      <c r="I47" s="10" t="s">
        <v>8</v>
      </c>
      <c r="J47" s="3">
        <f t="shared" si="2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2"/>
      <c r="T47" s="22"/>
      <c r="U47" s="19"/>
      <c r="V47" s="19"/>
      <c r="W47" s="19"/>
      <c r="X47" s="19"/>
      <c r="Y47" s="19"/>
      <c r="Z47" s="19"/>
      <c r="AA47" s="19"/>
      <c r="AB47" s="19"/>
      <c r="AC47" s="19"/>
    </row>
    <row r="48" spans="1:29" ht="30" customHeight="1" x14ac:dyDescent="0.25">
      <c r="A48" s="20"/>
      <c r="B48" s="23"/>
      <c r="C48" s="20"/>
      <c r="D48" s="20"/>
      <c r="E48" s="23"/>
      <c r="F48" s="26"/>
      <c r="G48" s="26"/>
      <c r="H48" s="26"/>
      <c r="I48" s="10" t="s">
        <v>9</v>
      </c>
      <c r="J48" s="3">
        <f t="shared" si="2"/>
        <v>923613.73</v>
      </c>
      <c r="K48" s="3">
        <v>116755</v>
      </c>
      <c r="L48" s="3">
        <v>139554</v>
      </c>
      <c r="M48" s="3">
        <v>175040.73</v>
      </c>
      <c r="N48" s="3">
        <v>200000</v>
      </c>
      <c r="O48" s="3">
        <v>146132</v>
      </c>
      <c r="P48" s="3">
        <v>146132</v>
      </c>
      <c r="Q48" s="3">
        <v>0</v>
      </c>
      <c r="R48" s="3">
        <v>0</v>
      </c>
      <c r="S48" s="23"/>
      <c r="T48" s="23"/>
      <c r="U48" s="20"/>
      <c r="V48" s="20"/>
      <c r="W48" s="20"/>
      <c r="X48" s="20"/>
      <c r="Y48" s="20"/>
      <c r="Z48" s="20"/>
      <c r="AA48" s="20"/>
      <c r="AB48" s="20"/>
      <c r="AC48" s="20"/>
    </row>
    <row r="49" spans="1:29" ht="20.25" customHeight="1" x14ac:dyDescent="0.25">
      <c r="A49" s="18" t="s">
        <v>69</v>
      </c>
      <c r="B49" s="21" t="s">
        <v>70</v>
      </c>
      <c r="C49" s="18">
        <v>2020</v>
      </c>
      <c r="D49" s="18">
        <v>2025</v>
      </c>
      <c r="E49" s="21" t="s">
        <v>13</v>
      </c>
      <c r="F49" s="24" t="s">
        <v>62</v>
      </c>
      <c r="G49" s="24" t="s">
        <v>71</v>
      </c>
      <c r="H49" s="24" t="s">
        <v>4</v>
      </c>
      <c r="I49" s="10" t="s">
        <v>3</v>
      </c>
      <c r="J49" s="3">
        <f t="shared" ref="J49:J52" si="23">SUM(K49:R49)</f>
        <v>456670</v>
      </c>
      <c r="K49" s="3">
        <f>K50+K51+K52</f>
        <v>47309</v>
      </c>
      <c r="L49" s="3">
        <f t="shared" ref="L49:R49" si="24">L50+L51+L52</f>
        <v>0</v>
      </c>
      <c r="M49" s="3">
        <f t="shared" si="24"/>
        <v>267213</v>
      </c>
      <c r="N49" s="3">
        <f t="shared" si="24"/>
        <v>142148</v>
      </c>
      <c r="O49" s="3">
        <f t="shared" si="24"/>
        <v>0</v>
      </c>
      <c r="P49" s="3">
        <f t="shared" ref="P49:Q49" si="25">P50+P51+P52</f>
        <v>0</v>
      </c>
      <c r="Q49" s="3">
        <f t="shared" si="25"/>
        <v>0</v>
      </c>
      <c r="R49" s="3">
        <f t="shared" si="24"/>
        <v>0</v>
      </c>
      <c r="S49" s="21" t="s">
        <v>4</v>
      </c>
      <c r="T49" s="21" t="s">
        <v>4</v>
      </c>
      <c r="U49" s="18" t="s">
        <v>4</v>
      </c>
      <c r="V49" s="18" t="s">
        <v>4</v>
      </c>
      <c r="W49" s="18" t="s">
        <v>4</v>
      </c>
      <c r="X49" s="18" t="s">
        <v>4</v>
      </c>
      <c r="Y49" s="18" t="s">
        <v>4</v>
      </c>
      <c r="Z49" s="18" t="s">
        <v>4</v>
      </c>
      <c r="AA49" s="18" t="s">
        <v>4</v>
      </c>
      <c r="AB49" s="18" t="s">
        <v>4</v>
      </c>
      <c r="AC49" s="18" t="s">
        <v>4</v>
      </c>
    </row>
    <row r="50" spans="1:29" ht="30" customHeight="1" x14ac:dyDescent="0.25">
      <c r="A50" s="19"/>
      <c r="B50" s="22"/>
      <c r="C50" s="19"/>
      <c r="D50" s="19"/>
      <c r="E50" s="22"/>
      <c r="F50" s="25"/>
      <c r="G50" s="25"/>
      <c r="H50" s="25"/>
      <c r="I50" s="10" t="s">
        <v>20</v>
      </c>
      <c r="J50" s="3">
        <f t="shared" si="23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2"/>
      <c r="T50" s="22"/>
      <c r="U50" s="19"/>
      <c r="V50" s="19"/>
      <c r="W50" s="19"/>
      <c r="X50" s="19"/>
      <c r="Y50" s="19"/>
      <c r="Z50" s="19"/>
      <c r="AA50" s="19"/>
      <c r="AB50" s="19"/>
      <c r="AC50" s="19"/>
    </row>
    <row r="51" spans="1:29" ht="30" customHeight="1" x14ac:dyDescent="0.25">
      <c r="A51" s="19"/>
      <c r="B51" s="22"/>
      <c r="C51" s="19"/>
      <c r="D51" s="19"/>
      <c r="E51" s="22"/>
      <c r="F51" s="25"/>
      <c r="G51" s="25"/>
      <c r="H51" s="25"/>
      <c r="I51" s="10" t="s">
        <v>8</v>
      </c>
      <c r="J51" s="3">
        <f t="shared" si="23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2"/>
      <c r="T51" s="22"/>
      <c r="U51" s="19"/>
      <c r="V51" s="19"/>
      <c r="W51" s="19"/>
      <c r="X51" s="19"/>
      <c r="Y51" s="19"/>
      <c r="Z51" s="19"/>
      <c r="AA51" s="19"/>
      <c r="AB51" s="19"/>
      <c r="AC51" s="19"/>
    </row>
    <row r="52" spans="1:29" ht="30" customHeight="1" x14ac:dyDescent="0.25">
      <c r="A52" s="20"/>
      <c r="B52" s="23"/>
      <c r="C52" s="20"/>
      <c r="D52" s="20"/>
      <c r="E52" s="23"/>
      <c r="F52" s="26"/>
      <c r="G52" s="26"/>
      <c r="H52" s="26"/>
      <c r="I52" s="10" t="s">
        <v>9</v>
      </c>
      <c r="J52" s="3">
        <f t="shared" si="23"/>
        <v>456670</v>
      </c>
      <c r="K52" s="3">
        <v>47309</v>
      </c>
      <c r="L52" s="3">
        <v>0</v>
      </c>
      <c r="M52" s="3">
        <v>267213</v>
      </c>
      <c r="N52" s="3">
        <v>142148</v>
      </c>
      <c r="O52" s="3">
        <v>0</v>
      </c>
      <c r="P52" s="3">
        <v>0</v>
      </c>
      <c r="Q52" s="3">
        <v>0</v>
      </c>
      <c r="R52" s="3">
        <v>0</v>
      </c>
      <c r="S52" s="23"/>
      <c r="T52" s="23"/>
      <c r="U52" s="20"/>
      <c r="V52" s="20"/>
      <c r="W52" s="20"/>
      <c r="X52" s="20"/>
      <c r="Y52" s="20"/>
      <c r="Z52" s="20"/>
      <c r="AA52" s="20"/>
      <c r="AB52" s="20"/>
      <c r="AC52" s="20"/>
    </row>
    <row r="53" spans="1:29" ht="20.25" customHeight="1" x14ac:dyDescent="0.25">
      <c r="A53" s="18" t="s">
        <v>72</v>
      </c>
      <c r="B53" s="21" t="s">
        <v>73</v>
      </c>
      <c r="C53" s="18">
        <v>2020</v>
      </c>
      <c r="D53" s="18">
        <v>2025</v>
      </c>
      <c r="E53" s="21" t="s">
        <v>24</v>
      </c>
      <c r="F53" s="24" t="s">
        <v>62</v>
      </c>
      <c r="G53" s="24" t="s">
        <v>64</v>
      </c>
      <c r="H53" s="24" t="s">
        <v>4</v>
      </c>
      <c r="I53" s="10" t="s">
        <v>3</v>
      </c>
      <c r="J53" s="3">
        <f t="shared" ref="J53:J60" si="26">SUM(K53:R53)</f>
        <v>1064566.22</v>
      </c>
      <c r="K53" s="3">
        <f>K54+K55+K56</f>
        <v>0</v>
      </c>
      <c r="L53" s="3">
        <f t="shared" ref="L53:R53" si="27">L54+L55+L56</f>
        <v>0</v>
      </c>
      <c r="M53" s="3">
        <f t="shared" si="27"/>
        <v>1064566.22</v>
      </c>
      <c r="N53" s="3">
        <f t="shared" si="27"/>
        <v>0</v>
      </c>
      <c r="O53" s="3">
        <f t="shared" si="27"/>
        <v>0</v>
      </c>
      <c r="P53" s="3">
        <f t="shared" ref="P53:Q53" si="28">P54+P55+P56</f>
        <v>0</v>
      </c>
      <c r="Q53" s="3">
        <f t="shared" si="28"/>
        <v>0</v>
      </c>
      <c r="R53" s="3">
        <f t="shared" si="27"/>
        <v>0</v>
      </c>
      <c r="S53" s="21" t="s">
        <v>74</v>
      </c>
      <c r="T53" s="21" t="s">
        <v>75</v>
      </c>
      <c r="U53" s="18" t="s">
        <v>4</v>
      </c>
      <c r="V53" s="18" t="s">
        <v>4</v>
      </c>
      <c r="W53" s="18" t="s">
        <v>4</v>
      </c>
      <c r="X53" s="18">
        <v>100</v>
      </c>
      <c r="Y53" s="18" t="s">
        <v>4</v>
      </c>
      <c r="Z53" s="18" t="s">
        <v>4</v>
      </c>
      <c r="AA53" s="18" t="s">
        <v>4</v>
      </c>
      <c r="AB53" s="18" t="s">
        <v>4</v>
      </c>
      <c r="AC53" s="18" t="s">
        <v>4</v>
      </c>
    </row>
    <row r="54" spans="1:29" ht="30" customHeight="1" x14ac:dyDescent="0.25">
      <c r="A54" s="19"/>
      <c r="B54" s="22"/>
      <c r="C54" s="19"/>
      <c r="D54" s="19"/>
      <c r="E54" s="22"/>
      <c r="F54" s="25"/>
      <c r="G54" s="25"/>
      <c r="H54" s="25"/>
      <c r="I54" s="10" t="s">
        <v>20</v>
      </c>
      <c r="J54" s="3">
        <f t="shared" si="26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22"/>
      <c r="T54" s="22"/>
      <c r="U54" s="19"/>
      <c r="V54" s="19"/>
      <c r="W54" s="19"/>
      <c r="X54" s="19"/>
      <c r="Y54" s="19"/>
      <c r="Z54" s="19"/>
      <c r="AA54" s="19"/>
      <c r="AB54" s="19"/>
      <c r="AC54" s="19"/>
    </row>
    <row r="55" spans="1:29" ht="30" customHeight="1" x14ac:dyDescent="0.25">
      <c r="A55" s="19"/>
      <c r="B55" s="22"/>
      <c r="C55" s="19"/>
      <c r="D55" s="19"/>
      <c r="E55" s="22"/>
      <c r="F55" s="25"/>
      <c r="G55" s="25"/>
      <c r="H55" s="25"/>
      <c r="I55" s="10" t="s">
        <v>8</v>
      </c>
      <c r="J55" s="3">
        <f t="shared" si="26"/>
        <v>1052217.25</v>
      </c>
      <c r="K55" s="3">
        <v>0</v>
      </c>
      <c r="L55" s="3">
        <v>0</v>
      </c>
      <c r="M55" s="3">
        <v>1052217.25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22"/>
      <c r="T55" s="22"/>
      <c r="U55" s="19"/>
      <c r="V55" s="19"/>
      <c r="W55" s="19"/>
      <c r="X55" s="19"/>
      <c r="Y55" s="19"/>
      <c r="Z55" s="19"/>
      <c r="AA55" s="19"/>
      <c r="AB55" s="19"/>
      <c r="AC55" s="19"/>
    </row>
    <row r="56" spans="1:29" ht="30" customHeight="1" x14ac:dyDescent="0.25">
      <c r="A56" s="20"/>
      <c r="B56" s="23"/>
      <c r="C56" s="20"/>
      <c r="D56" s="20"/>
      <c r="E56" s="23"/>
      <c r="F56" s="26"/>
      <c r="G56" s="26"/>
      <c r="H56" s="26"/>
      <c r="I56" s="10" t="s">
        <v>9</v>
      </c>
      <c r="J56" s="3">
        <f t="shared" si="26"/>
        <v>12348.97</v>
      </c>
      <c r="K56" s="3">
        <v>0</v>
      </c>
      <c r="L56" s="3">
        <v>0</v>
      </c>
      <c r="M56" s="3">
        <v>12348.97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23"/>
      <c r="T56" s="23"/>
      <c r="U56" s="20"/>
      <c r="V56" s="20"/>
      <c r="W56" s="20"/>
      <c r="X56" s="20"/>
      <c r="Y56" s="20"/>
      <c r="Z56" s="20"/>
      <c r="AA56" s="20"/>
      <c r="AB56" s="20"/>
      <c r="AC56" s="20"/>
    </row>
    <row r="57" spans="1:29" ht="20.25" customHeight="1" x14ac:dyDescent="0.25">
      <c r="A57" s="18" t="s">
        <v>77</v>
      </c>
      <c r="B57" s="21" t="s">
        <v>76</v>
      </c>
      <c r="C57" s="18">
        <v>2020</v>
      </c>
      <c r="D57" s="18">
        <v>2025</v>
      </c>
      <c r="E57" s="21" t="s">
        <v>24</v>
      </c>
      <c r="F57" s="24" t="s">
        <v>62</v>
      </c>
      <c r="G57" s="24" t="s">
        <v>64</v>
      </c>
      <c r="H57" s="24" t="s">
        <v>4</v>
      </c>
      <c r="I57" s="10" t="s">
        <v>3</v>
      </c>
      <c r="J57" s="3">
        <f t="shared" si="26"/>
        <v>160000</v>
      </c>
      <c r="K57" s="3">
        <f>K58+K59+K60</f>
        <v>0</v>
      </c>
      <c r="L57" s="3">
        <f t="shared" ref="L57:R57" si="29">L58+L59+L60</f>
        <v>0</v>
      </c>
      <c r="M57" s="3">
        <f t="shared" si="29"/>
        <v>160000</v>
      </c>
      <c r="N57" s="3">
        <f t="shared" si="29"/>
        <v>0</v>
      </c>
      <c r="O57" s="3">
        <f t="shared" si="29"/>
        <v>0</v>
      </c>
      <c r="P57" s="3">
        <f t="shared" ref="P57:Q57" si="30">P58+P59+P60</f>
        <v>0</v>
      </c>
      <c r="Q57" s="3">
        <f t="shared" si="30"/>
        <v>0</v>
      </c>
      <c r="R57" s="3">
        <f t="shared" si="29"/>
        <v>0</v>
      </c>
      <c r="S57" s="21"/>
      <c r="T57" s="21" t="s">
        <v>75</v>
      </c>
      <c r="U57" s="18" t="s">
        <v>4</v>
      </c>
      <c r="V57" s="18" t="s">
        <v>4</v>
      </c>
      <c r="W57" s="18" t="s">
        <v>4</v>
      </c>
      <c r="X57" s="18" t="s">
        <v>4</v>
      </c>
      <c r="Y57" s="18" t="s">
        <v>4</v>
      </c>
      <c r="Z57" s="18" t="s">
        <v>4</v>
      </c>
      <c r="AA57" s="18" t="s">
        <v>4</v>
      </c>
      <c r="AB57" s="18" t="s">
        <v>4</v>
      </c>
      <c r="AC57" s="18" t="s">
        <v>4</v>
      </c>
    </row>
    <row r="58" spans="1:29" ht="30" customHeight="1" x14ac:dyDescent="0.25">
      <c r="A58" s="19"/>
      <c r="B58" s="22"/>
      <c r="C58" s="19"/>
      <c r="D58" s="19"/>
      <c r="E58" s="22"/>
      <c r="F58" s="25"/>
      <c r="G58" s="25"/>
      <c r="H58" s="25"/>
      <c r="I58" s="10" t="s">
        <v>20</v>
      </c>
      <c r="J58" s="3">
        <f t="shared" si="26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22"/>
      <c r="T58" s="22"/>
      <c r="U58" s="19"/>
      <c r="V58" s="19"/>
      <c r="W58" s="19"/>
      <c r="X58" s="19"/>
      <c r="Y58" s="19"/>
      <c r="Z58" s="19"/>
      <c r="AA58" s="19"/>
      <c r="AB58" s="19"/>
      <c r="AC58" s="19"/>
    </row>
    <row r="59" spans="1:29" ht="30" customHeight="1" x14ac:dyDescent="0.25">
      <c r="A59" s="19"/>
      <c r="B59" s="22"/>
      <c r="C59" s="19"/>
      <c r="D59" s="19"/>
      <c r="E59" s="22"/>
      <c r="F59" s="25"/>
      <c r="G59" s="25"/>
      <c r="H59" s="25"/>
      <c r="I59" s="10" t="s">
        <v>8</v>
      </c>
      <c r="J59" s="3">
        <f t="shared" si="26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22"/>
      <c r="T59" s="22"/>
      <c r="U59" s="19"/>
      <c r="V59" s="19"/>
      <c r="W59" s="19"/>
      <c r="X59" s="19"/>
      <c r="Y59" s="19"/>
      <c r="Z59" s="19"/>
      <c r="AA59" s="19"/>
      <c r="AB59" s="19"/>
      <c r="AC59" s="19"/>
    </row>
    <row r="60" spans="1:29" ht="30" customHeight="1" x14ac:dyDescent="0.25">
      <c r="A60" s="20"/>
      <c r="B60" s="23"/>
      <c r="C60" s="20"/>
      <c r="D60" s="20"/>
      <c r="E60" s="23"/>
      <c r="F60" s="26"/>
      <c r="G60" s="26"/>
      <c r="H60" s="26"/>
      <c r="I60" s="10" t="s">
        <v>9</v>
      </c>
      <c r="J60" s="3">
        <f t="shared" si="26"/>
        <v>160000</v>
      </c>
      <c r="K60" s="3">
        <v>0</v>
      </c>
      <c r="L60" s="3">
        <v>0</v>
      </c>
      <c r="M60" s="3">
        <v>160000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23"/>
      <c r="T60" s="23"/>
      <c r="U60" s="20"/>
      <c r="V60" s="20"/>
      <c r="W60" s="20"/>
      <c r="X60" s="20"/>
      <c r="Y60" s="20"/>
      <c r="Z60" s="20"/>
      <c r="AA60" s="20"/>
      <c r="AB60" s="20"/>
      <c r="AC60" s="20"/>
    </row>
    <row r="61" spans="1:29" ht="20.25" customHeight="1" x14ac:dyDescent="0.25">
      <c r="A61" s="18" t="s">
        <v>78</v>
      </c>
      <c r="B61" s="21" t="s">
        <v>79</v>
      </c>
      <c r="C61" s="18">
        <v>2020</v>
      </c>
      <c r="D61" s="18">
        <v>2025</v>
      </c>
      <c r="E61" s="21" t="s">
        <v>13</v>
      </c>
      <c r="F61" s="24">
        <v>10</v>
      </c>
      <c r="G61" s="24" t="s">
        <v>62</v>
      </c>
      <c r="H61" s="24" t="s">
        <v>4</v>
      </c>
      <c r="I61" s="10" t="s">
        <v>3</v>
      </c>
      <c r="J61" s="3">
        <f t="shared" si="2"/>
        <v>243000</v>
      </c>
      <c r="K61" s="3">
        <f>K62+K63+K64</f>
        <v>0</v>
      </c>
      <c r="L61" s="3">
        <f t="shared" ref="L61:R61" si="31">L62+L63+L64</f>
        <v>0</v>
      </c>
      <c r="M61" s="3">
        <f t="shared" si="31"/>
        <v>243000</v>
      </c>
      <c r="N61" s="3">
        <f t="shared" si="31"/>
        <v>0</v>
      </c>
      <c r="O61" s="3">
        <f t="shared" si="31"/>
        <v>0</v>
      </c>
      <c r="P61" s="3">
        <f t="shared" ref="P61:Q61" si="32">P62+P63+P64</f>
        <v>0</v>
      </c>
      <c r="Q61" s="3">
        <f t="shared" si="32"/>
        <v>0</v>
      </c>
      <c r="R61" s="3">
        <f t="shared" si="31"/>
        <v>0</v>
      </c>
      <c r="S61" s="21"/>
      <c r="T61" s="21" t="s">
        <v>75</v>
      </c>
      <c r="U61" s="18" t="s">
        <v>4</v>
      </c>
      <c r="V61" s="18" t="s">
        <v>4</v>
      </c>
      <c r="W61" s="18" t="s">
        <v>4</v>
      </c>
      <c r="X61" s="18" t="s">
        <v>4</v>
      </c>
      <c r="Y61" s="18" t="s">
        <v>4</v>
      </c>
      <c r="Z61" s="18" t="s">
        <v>4</v>
      </c>
      <c r="AA61" s="18" t="s">
        <v>4</v>
      </c>
      <c r="AB61" s="18" t="s">
        <v>4</v>
      </c>
      <c r="AC61" s="18" t="s">
        <v>4</v>
      </c>
    </row>
    <row r="62" spans="1:29" ht="30" customHeight="1" x14ac:dyDescent="0.25">
      <c r="A62" s="19"/>
      <c r="B62" s="22"/>
      <c r="C62" s="19"/>
      <c r="D62" s="19"/>
      <c r="E62" s="22"/>
      <c r="F62" s="25"/>
      <c r="G62" s="25"/>
      <c r="H62" s="25"/>
      <c r="I62" s="10" t="s">
        <v>20</v>
      </c>
      <c r="J62" s="3">
        <f t="shared" si="2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22"/>
      <c r="T62" s="22"/>
      <c r="U62" s="19"/>
      <c r="V62" s="19"/>
      <c r="W62" s="19"/>
      <c r="X62" s="19"/>
      <c r="Y62" s="19"/>
      <c r="Z62" s="19"/>
      <c r="AA62" s="19"/>
      <c r="AB62" s="19"/>
      <c r="AC62" s="19"/>
    </row>
    <row r="63" spans="1:29" ht="30" customHeight="1" x14ac:dyDescent="0.25">
      <c r="A63" s="19"/>
      <c r="B63" s="22"/>
      <c r="C63" s="19"/>
      <c r="D63" s="19"/>
      <c r="E63" s="22"/>
      <c r="F63" s="25"/>
      <c r="G63" s="25"/>
      <c r="H63" s="25"/>
      <c r="I63" s="10" t="s">
        <v>8</v>
      </c>
      <c r="J63" s="3">
        <f t="shared" si="2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22"/>
      <c r="T63" s="22"/>
      <c r="U63" s="19"/>
      <c r="V63" s="19"/>
      <c r="W63" s="19"/>
      <c r="X63" s="19"/>
      <c r="Y63" s="19"/>
      <c r="Z63" s="19"/>
      <c r="AA63" s="19"/>
      <c r="AB63" s="19"/>
      <c r="AC63" s="19"/>
    </row>
    <row r="64" spans="1:29" ht="30" customHeight="1" x14ac:dyDescent="0.25">
      <c r="A64" s="20"/>
      <c r="B64" s="23"/>
      <c r="C64" s="20"/>
      <c r="D64" s="20"/>
      <c r="E64" s="23"/>
      <c r="F64" s="26"/>
      <c r="G64" s="26"/>
      <c r="H64" s="26"/>
      <c r="I64" s="10" t="s">
        <v>9</v>
      </c>
      <c r="J64" s="3">
        <f t="shared" si="2"/>
        <v>243000</v>
      </c>
      <c r="K64" s="3">
        <v>0</v>
      </c>
      <c r="L64" s="3">
        <v>0</v>
      </c>
      <c r="M64" s="3">
        <v>243000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23"/>
      <c r="T64" s="23"/>
      <c r="U64" s="20"/>
      <c r="V64" s="20"/>
      <c r="W64" s="20"/>
      <c r="X64" s="20"/>
      <c r="Y64" s="20"/>
      <c r="Z64" s="20"/>
      <c r="AA64" s="20"/>
      <c r="AB64" s="20"/>
      <c r="AC64" s="20"/>
    </row>
    <row r="65" spans="1:29" ht="18.75" customHeight="1" x14ac:dyDescent="0.25">
      <c r="A65" s="32" t="s">
        <v>53</v>
      </c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4"/>
    </row>
    <row r="66" spans="1:29" ht="17.25" customHeight="1" x14ac:dyDescent="0.25">
      <c r="A66" s="30" t="s">
        <v>10</v>
      </c>
      <c r="B66" s="21" t="s">
        <v>58</v>
      </c>
      <c r="C66" s="18">
        <v>2020</v>
      </c>
      <c r="D66" s="18">
        <v>2025</v>
      </c>
      <c r="E66" s="21" t="s">
        <v>4</v>
      </c>
      <c r="F66" s="24" t="s">
        <v>4</v>
      </c>
      <c r="G66" s="24" t="s">
        <v>4</v>
      </c>
      <c r="H66" s="24" t="s">
        <v>4</v>
      </c>
      <c r="I66" s="9" t="s">
        <v>3</v>
      </c>
      <c r="J66" s="3">
        <f>SUM(K66:R66)</f>
        <v>34034726.390000001</v>
      </c>
      <c r="K66" s="3">
        <f>K67+K68+K69</f>
        <v>6491034.6299999999</v>
      </c>
      <c r="L66" s="3">
        <f t="shared" ref="L66" si="33">L67+L68+L69</f>
        <v>6790898</v>
      </c>
      <c r="M66" s="3">
        <f>M67+M68+M69</f>
        <v>10152371.76</v>
      </c>
      <c r="N66" s="3">
        <f t="shared" ref="N66:R66" si="34">N67+N68+N69</f>
        <v>10600422</v>
      </c>
      <c r="O66" s="3">
        <f t="shared" si="34"/>
        <v>0</v>
      </c>
      <c r="P66" s="3">
        <f t="shared" ref="P66:Q66" si="35">P67+P68+P69</f>
        <v>0</v>
      </c>
      <c r="Q66" s="3">
        <f t="shared" si="35"/>
        <v>0</v>
      </c>
      <c r="R66" s="3">
        <f t="shared" si="34"/>
        <v>0</v>
      </c>
      <c r="S66" s="21" t="s">
        <v>4</v>
      </c>
      <c r="T66" s="21" t="s">
        <v>4</v>
      </c>
      <c r="U66" s="18" t="s">
        <v>4</v>
      </c>
      <c r="V66" s="18" t="s">
        <v>4</v>
      </c>
      <c r="W66" s="18" t="s">
        <v>4</v>
      </c>
      <c r="X66" s="18" t="s">
        <v>4</v>
      </c>
      <c r="Y66" s="18" t="s">
        <v>4</v>
      </c>
      <c r="Z66" s="18" t="s">
        <v>4</v>
      </c>
      <c r="AA66" s="18" t="s">
        <v>4</v>
      </c>
      <c r="AB66" s="18" t="s">
        <v>4</v>
      </c>
      <c r="AC66" s="18" t="s">
        <v>4</v>
      </c>
    </row>
    <row r="67" spans="1:29" ht="34.5" customHeight="1" x14ac:dyDescent="0.25">
      <c r="A67" s="31"/>
      <c r="B67" s="22"/>
      <c r="C67" s="19"/>
      <c r="D67" s="19"/>
      <c r="E67" s="22"/>
      <c r="F67" s="25"/>
      <c r="G67" s="25"/>
      <c r="H67" s="25"/>
      <c r="I67" s="10" t="s">
        <v>20</v>
      </c>
      <c r="J67" s="3">
        <f>SUM(K67:R67)</f>
        <v>0</v>
      </c>
      <c r="K67" s="3">
        <f>K71+K75</f>
        <v>0</v>
      </c>
      <c r="L67" s="3">
        <f t="shared" ref="L67:R67" si="36">L71+L75</f>
        <v>0</v>
      </c>
      <c r="M67" s="3">
        <f t="shared" si="36"/>
        <v>0</v>
      </c>
      <c r="N67" s="3">
        <f t="shared" si="36"/>
        <v>0</v>
      </c>
      <c r="O67" s="3">
        <f t="shared" si="36"/>
        <v>0</v>
      </c>
      <c r="P67" s="3">
        <f t="shared" ref="P67:Q67" si="37">P71+P75</f>
        <v>0</v>
      </c>
      <c r="Q67" s="3">
        <f t="shared" si="37"/>
        <v>0</v>
      </c>
      <c r="R67" s="3">
        <f t="shared" si="36"/>
        <v>0</v>
      </c>
      <c r="S67" s="22"/>
      <c r="T67" s="22"/>
      <c r="U67" s="19"/>
      <c r="V67" s="19"/>
      <c r="W67" s="19"/>
      <c r="X67" s="19"/>
      <c r="Y67" s="19"/>
      <c r="Z67" s="19"/>
      <c r="AA67" s="19"/>
      <c r="AB67" s="19"/>
      <c r="AC67" s="19"/>
    </row>
    <row r="68" spans="1:29" ht="30" x14ac:dyDescent="0.25">
      <c r="A68" s="31"/>
      <c r="B68" s="22"/>
      <c r="C68" s="19"/>
      <c r="D68" s="19"/>
      <c r="E68" s="22"/>
      <c r="F68" s="25"/>
      <c r="G68" s="25"/>
      <c r="H68" s="25"/>
      <c r="I68" s="10" t="s">
        <v>8</v>
      </c>
      <c r="J68" s="3">
        <f t="shared" ref="J68:J77" si="38">SUM(K68:R68)</f>
        <v>278710.09000000003</v>
      </c>
      <c r="K68" s="3">
        <f>K72+K76</f>
        <v>0</v>
      </c>
      <c r="L68" s="3">
        <f t="shared" ref="L68" si="39">L72+L76</f>
        <v>0</v>
      </c>
      <c r="M68" s="3">
        <f>M72+M76</f>
        <v>278710.09000000003</v>
      </c>
      <c r="N68" s="3">
        <f t="shared" ref="N68:R68" si="40">N72+N76</f>
        <v>0</v>
      </c>
      <c r="O68" s="3">
        <f t="shared" si="40"/>
        <v>0</v>
      </c>
      <c r="P68" s="3">
        <f t="shared" ref="P68:Q68" si="41">P72+P76</f>
        <v>0</v>
      </c>
      <c r="Q68" s="3">
        <f t="shared" si="41"/>
        <v>0</v>
      </c>
      <c r="R68" s="3">
        <f t="shared" si="40"/>
        <v>0</v>
      </c>
      <c r="S68" s="22"/>
      <c r="T68" s="22"/>
      <c r="U68" s="19"/>
      <c r="V68" s="19"/>
      <c r="W68" s="19"/>
      <c r="X68" s="19"/>
      <c r="Y68" s="19"/>
      <c r="Z68" s="19"/>
      <c r="AA68" s="19"/>
      <c r="AB68" s="19"/>
      <c r="AC68" s="19"/>
    </row>
    <row r="69" spans="1:29" ht="35.25" customHeight="1" x14ac:dyDescent="0.25">
      <c r="A69" s="31"/>
      <c r="B69" s="22"/>
      <c r="C69" s="19"/>
      <c r="D69" s="19"/>
      <c r="E69" s="22"/>
      <c r="F69" s="25"/>
      <c r="G69" s="25"/>
      <c r="H69" s="25"/>
      <c r="I69" s="11" t="s">
        <v>9</v>
      </c>
      <c r="J69" s="4">
        <f t="shared" si="38"/>
        <v>33756016.299999997</v>
      </c>
      <c r="K69" s="4">
        <f>K73+K77</f>
        <v>6491034.6299999999</v>
      </c>
      <c r="L69" s="4">
        <f t="shared" ref="L69:R69" si="42">L73+L77</f>
        <v>6790898</v>
      </c>
      <c r="M69" s="3">
        <f t="shared" si="42"/>
        <v>9873661.6699999999</v>
      </c>
      <c r="N69" s="4">
        <f t="shared" si="42"/>
        <v>10600422</v>
      </c>
      <c r="O69" s="4">
        <f t="shared" si="42"/>
        <v>0</v>
      </c>
      <c r="P69" s="4">
        <f t="shared" ref="P69:Q69" si="43">P73+P77</f>
        <v>0</v>
      </c>
      <c r="Q69" s="4">
        <f t="shared" si="43"/>
        <v>0</v>
      </c>
      <c r="R69" s="4">
        <f t="shared" si="42"/>
        <v>0</v>
      </c>
      <c r="S69" s="22"/>
      <c r="T69" s="22"/>
      <c r="U69" s="19"/>
      <c r="V69" s="19"/>
      <c r="W69" s="19"/>
      <c r="X69" s="19"/>
      <c r="Y69" s="19"/>
      <c r="Z69" s="19"/>
      <c r="AA69" s="19"/>
      <c r="AB69" s="19"/>
      <c r="AC69" s="19"/>
    </row>
    <row r="70" spans="1:29" ht="16.5" customHeight="1" x14ac:dyDescent="0.25">
      <c r="A70" s="30" t="s">
        <v>47</v>
      </c>
      <c r="B70" s="21" t="s">
        <v>48</v>
      </c>
      <c r="C70" s="18">
        <v>2020</v>
      </c>
      <c r="D70" s="18">
        <v>2025</v>
      </c>
      <c r="E70" s="21" t="s">
        <v>13</v>
      </c>
      <c r="F70" s="24" t="s">
        <v>63</v>
      </c>
      <c r="G70" s="24" t="s">
        <v>63</v>
      </c>
      <c r="H70" s="24" t="s">
        <v>4</v>
      </c>
      <c r="I70" s="10" t="s">
        <v>3</v>
      </c>
      <c r="J70" s="4">
        <f t="shared" si="38"/>
        <v>33207555.129999999</v>
      </c>
      <c r="K70" s="4">
        <f>K71+K72+K73</f>
        <v>6144644.3799999999</v>
      </c>
      <c r="L70" s="4">
        <f t="shared" ref="L70:R70" si="44">L71+L72+L73</f>
        <v>6790898</v>
      </c>
      <c r="M70" s="4">
        <f t="shared" si="44"/>
        <v>9671590.75</v>
      </c>
      <c r="N70" s="4">
        <f t="shared" si="44"/>
        <v>10600422</v>
      </c>
      <c r="O70" s="4">
        <f t="shared" si="44"/>
        <v>0</v>
      </c>
      <c r="P70" s="4">
        <f t="shared" ref="P70:Q70" si="45">P71+P72+P73</f>
        <v>0</v>
      </c>
      <c r="Q70" s="4">
        <f t="shared" si="45"/>
        <v>0</v>
      </c>
      <c r="R70" s="4">
        <f t="shared" si="44"/>
        <v>0</v>
      </c>
      <c r="S70" s="21" t="s">
        <v>4</v>
      </c>
      <c r="T70" s="21" t="s">
        <v>4</v>
      </c>
      <c r="U70" s="18" t="s">
        <v>4</v>
      </c>
      <c r="V70" s="18" t="s">
        <v>4</v>
      </c>
      <c r="W70" s="18" t="s">
        <v>4</v>
      </c>
      <c r="X70" s="18" t="s">
        <v>4</v>
      </c>
      <c r="Y70" s="18" t="s">
        <v>4</v>
      </c>
      <c r="Z70" s="18" t="s">
        <v>4</v>
      </c>
      <c r="AA70" s="18" t="s">
        <v>4</v>
      </c>
      <c r="AB70" s="18" t="s">
        <v>4</v>
      </c>
      <c r="AC70" s="18" t="s">
        <v>4</v>
      </c>
    </row>
    <row r="71" spans="1:29" ht="27.75" customHeight="1" x14ac:dyDescent="0.25">
      <c r="A71" s="31"/>
      <c r="B71" s="22"/>
      <c r="C71" s="19"/>
      <c r="D71" s="19"/>
      <c r="E71" s="22"/>
      <c r="F71" s="25"/>
      <c r="G71" s="25"/>
      <c r="H71" s="25"/>
      <c r="I71" s="10" t="s">
        <v>20</v>
      </c>
      <c r="J71" s="4">
        <f t="shared" si="38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22"/>
      <c r="T71" s="22"/>
      <c r="U71" s="19"/>
      <c r="V71" s="19"/>
      <c r="W71" s="19"/>
      <c r="X71" s="19"/>
      <c r="Y71" s="19"/>
      <c r="Z71" s="19"/>
      <c r="AA71" s="19"/>
      <c r="AB71" s="19"/>
      <c r="AC71" s="19"/>
    </row>
    <row r="72" spans="1:29" ht="27.75" customHeight="1" x14ac:dyDescent="0.25">
      <c r="A72" s="31"/>
      <c r="B72" s="22"/>
      <c r="C72" s="19"/>
      <c r="D72" s="19"/>
      <c r="E72" s="22"/>
      <c r="F72" s="25"/>
      <c r="G72" s="25"/>
      <c r="H72" s="25"/>
      <c r="I72" s="10" t="s">
        <v>8</v>
      </c>
      <c r="J72" s="4">
        <f t="shared" si="38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22"/>
      <c r="T72" s="22"/>
      <c r="U72" s="19"/>
      <c r="V72" s="19"/>
      <c r="W72" s="19"/>
      <c r="X72" s="19"/>
      <c r="Y72" s="19"/>
      <c r="Z72" s="19"/>
      <c r="AA72" s="19"/>
      <c r="AB72" s="19"/>
      <c r="AC72" s="19"/>
    </row>
    <row r="73" spans="1:29" ht="27.75" customHeight="1" x14ac:dyDescent="0.25">
      <c r="A73" s="39"/>
      <c r="B73" s="23"/>
      <c r="C73" s="20"/>
      <c r="D73" s="20"/>
      <c r="E73" s="23"/>
      <c r="F73" s="25"/>
      <c r="G73" s="25"/>
      <c r="H73" s="25"/>
      <c r="I73" s="10" t="s">
        <v>9</v>
      </c>
      <c r="J73" s="4">
        <f t="shared" si="38"/>
        <v>33207555.129999999</v>
      </c>
      <c r="K73" s="4">
        <v>6144644.3799999999</v>
      </c>
      <c r="L73" s="4">
        <v>6790898</v>
      </c>
      <c r="M73" s="4">
        <v>9671590.75</v>
      </c>
      <c r="N73" s="4">
        <v>10600422</v>
      </c>
      <c r="O73" s="4">
        <v>0</v>
      </c>
      <c r="P73" s="4">
        <v>0</v>
      </c>
      <c r="Q73" s="4">
        <v>0</v>
      </c>
      <c r="R73" s="4">
        <v>0</v>
      </c>
      <c r="S73" s="23"/>
      <c r="T73" s="23"/>
      <c r="U73" s="20"/>
      <c r="V73" s="20"/>
      <c r="W73" s="20"/>
      <c r="X73" s="20"/>
      <c r="Y73" s="20"/>
      <c r="Z73" s="20"/>
      <c r="AA73" s="20"/>
      <c r="AB73" s="20"/>
      <c r="AC73" s="20"/>
    </row>
    <row r="74" spans="1:29" ht="18.75" customHeight="1" x14ac:dyDescent="0.25">
      <c r="A74" s="30" t="s">
        <v>49</v>
      </c>
      <c r="B74" s="21" t="s">
        <v>50</v>
      </c>
      <c r="C74" s="18">
        <v>2020</v>
      </c>
      <c r="D74" s="18">
        <v>2025</v>
      </c>
      <c r="E74" s="21" t="s">
        <v>13</v>
      </c>
      <c r="F74" s="24" t="s">
        <v>4</v>
      </c>
      <c r="G74" s="24" t="s">
        <v>4</v>
      </c>
      <c r="H74" s="24" t="s">
        <v>4</v>
      </c>
      <c r="I74" s="10" t="s">
        <v>3</v>
      </c>
      <c r="J74" s="4">
        <f t="shared" si="38"/>
        <v>827171.26</v>
      </c>
      <c r="K74" s="4">
        <f>K75+K76+K77</f>
        <v>346390.25</v>
      </c>
      <c r="L74" s="4">
        <f t="shared" ref="L74:R74" si="46">L75+L76+L77</f>
        <v>0</v>
      </c>
      <c r="M74" s="4">
        <f t="shared" si="46"/>
        <v>480781.01</v>
      </c>
      <c r="N74" s="4">
        <f t="shared" si="46"/>
        <v>0</v>
      </c>
      <c r="O74" s="4">
        <f t="shared" si="46"/>
        <v>0</v>
      </c>
      <c r="P74" s="4">
        <f t="shared" ref="P74:Q74" si="47">P75+P76+P77</f>
        <v>0</v>
      </c>
      <c r="Q74" s="4">
        <f t="shared" si="47"/>
        <v>0</v>
      </c>
      <c r="R74" s="4">
        <f t="shared" si="46"/>
        <v>0</v>
      </c>
      <c r="S74" s="21" t="s">
        <v>61</v>
      </c>
      <c r="T74" s="21" t="s">
        <v>54</v>
      </c>
      <c r="U74" s="18" t="s">
        <v>4</v>
      </c>
      <c r="V74" s="18">
        <v>32</v>
      </c>
      <c r="W74" s="18">
        <v>34</v>
      </c>
      <c r="X74" s="18">
        <v>36</v>
      </c>
      <c r="Y74" s="18">
        <v>38</v>
      </c>
      <c r="Z74" s="18">
        <v>40</v>
      </c>
      <c r="AA74" s="18">
        <v>42</v>
      </c>
      <c r="AB74" s="18">
        <v>42</v>
      </c>
      <c r="AC74" s="18">
        <v>42</v>
      </c>
    </row>
    <row r="75" spans="1:29" ht="27.75" customHeight="1" x14ac:dyDescent="0.25">
      <c r="A75" s="31"/>
      <c r="B75" s="22"/>
      <c r="C75" s="19"/>
      <c r="D75" s="19"/>
      <c r="E75" s="22"/>
      <c r="F75" s="25"/>
      <c r="G75" s="25"/>
      <c r="H75" s="25"/>
      <c r="I75" s="10" t="s">
        <v>20</v>
      </c>
      <c r="J75" s="4">
        <f t="shared" si="38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22"/>
      <c r="T75" s="22"/>
      <c r="U75" s="19"/>
      <c r="V75" s="19"/>
      <c r="W75" s="19"/>
      <c r="X75" s="19"/>
      <c r="Y75" s="19"/>
      <c r="Z75" s="19"/>
      <c r="AA75" s="19"/>
      <c r="AB75" s="19"/>
      <c r="AC75" s="19"/>
    </row>
    <row r="76" spans="1:29" ht="27.75" customHeight="1" x14ac:dyDescent="0.25">
      <c r="A76" s="31"/>
      <c r="B76" s="22"/>
      <c r="C76" s="19"/>
      <c r="D76" s="19"/>
      <c r="E76" s="22"/>
      <c r="F76" s="25"/>
      <c r="G76" s="25"/>
      <c r="H76" s="25"/>
      <c r="I76" s="10" t="s">
        <v>8</v>
      </c>
      <c r="J76" s="4">
        <f t="shared" si="38"/>
        <v>278710.09000000003</v>
      </c>
      <c r="K76" s="4">
        <v>0</v>
      </c>
      <c r="L76" s="4">
        <v>0</v>
      </c>
      <c r="M76" s="4">
        <v>278710.09000000003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22"/>
      <c r="T76" s="22"/>
      <c r="U76" s="19"/>
      <c r="V76" s="19"/>
      <c r="W76" s="19"/>
      <c r="X76" s="19"/>
      <c r="Y76" s="19"/>
      <c r="Z76" s="19"/>
      <c r="AA76" s="19"/>
      <c r="AB76" s="19"/>
      <c r="AC76" s="19"/>
    </row>
    <row r="77" spans="1:29" ht="27.75" customHeight="1" x14ac:dyDescent="0.25">
      <c r="A77" s="39"/>
      <c r="B77" s="23"/>
      <c r="C77" s="20"/>
      <c r="D77" s="20"/>
      <c r="E77" s="23"/>
      <c r="F77" s="25"/>
      <c r="G77" s="25"/>
      <c r="H77" s="25"/>
      <c r="I77" s="10" t="s">
        <v>9</v>
      </c>
      <c r="J77" s="4">
        <f t="shared" si="38"/>
        <v>548461.17000000004</v>
      </c>
      <c r="K77" s="4">
        <v>346390.25</v>
      </c>
      <c r="L77" s="4">
        <v>0</v>
      </c>
      <c r="M77" s="4">
        <v>202070.92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23"/>
      <c r="T77" s="23"/>
      <c r="U77" s="20"/>
      <c r="V77" s="20"/>
      <c r="W77" s="20"/>
      <c r="X77" s="20"/>
      <c r="Y77" s="20"/>
      <c r="Z77" s="20"/>
      <c r="AA77" s="20"/>
      <c r="AB77" s="20"/>
      <c r="AC77" s="20"/>
    </row>
    <row r="78" spans="1:29" ht="18.75" customHeight="1" x14ac:dyDescent="0.25">
      <c r="A78" s="32" t="s">
        <v>81</v>
      </c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4"/>
    </row>
    <row r="79" spans="1:29" ht="17.25" customHeight="1" x14ac:dyDescent="0.25">
      <c r="A79" s="30" t="s">
        <v>82</v>
      </c>
      <c r="B79" s="21" t="s">
        <v>86</v>
      </c>
      <c r="C79" s="18">
        <v>2020</v>
      </c>
      <c r="D79" s="18">
        <v>2025</v>
      </c>
      <c r="E79" s="21" t="s">
        <v>4</v>
      </c>
      <c r="F79" s="24" t="s">
        <v>4</v>
      </c>
      <c r="G79" s="24" t="s">
        <v>4</v>
      </c>
      <c r="H79" s="24" t="s">
        <v>4</v>
      </c>
      <c r="I79" s="9" t="s">
        <v>3</v>
      </c>
      <c r="J79" s="3">
        <f>SUM(K79:R79)</f>
        <v>700916486.09000003</v>
      </c>
      <c r="K79" s="3">
        <f>K80+K81+K82+K83</f>
        <v>0</v>
      </c>
      <c r="L79" s="3">
        <f t="shared" ref="L79:R79" si="48">L80+L81+L82+L83</f>
        <v>0</v>
      </c>
      <c r="M79" s="3">
        <f t="shared" si="48"/>
        <v>0</v>
      </c>
      <c r="N79" s="3">
        <f t="shared" si="48"/>
        <v>0</v>
      </c>
      <c r="O79" s="3">
        <f t="shared" si="48"/>
        <v>354245960.72000003</v>
      </c>
      <c r="P79" s="3">
        <f t="shared" ref="P79:Q79" si="49">P80+P81+P82+P83</f>
        <v>346670525.37</v>
      </c>
      <c r="Q79" s="3">
        <f t="shared" si="49"/>
        <v>0</v>
      </c>
      <c r="R79" s="3">
        <f t="shared" si="48"/>
        <v>0</v>
      </c>
      <c r="S79" s="21" t="s">
        <v>4</v>
      </c>
      <c r="T79" s="21" t="s">
        <v>4</v>
      </c>
      <c r="U79" s="18" t="s">
        <v>4</v>
      </c>
      <c r="V79" s="18" t="s">
        <v>4</v>
      </c>
      <c r="W79" s="18" t="s">
        <v>4</v>
      </c>
      <c r="X79" s="18" t="s">
        <v>4</v>
      </c>
      <c r="Y79" s="18" t="s">
        <v>4</v>
      </c>
      <c r="Z79" s="18" t="s">
        <v>4</v>
      </c>
      <c r="AA79" s="18" t="s">
        <v>4</v>
      </c>
      <c r="AB79" s="18" t="s">
        <v>4</v>
      </c>
      <c r="AC79" s="18" t="s">
        <v>4</v>
      </c>
    </row>
    <row r="80" spans="1:29" ht="34.5" customHeight="1" x14ac:dyDescent="0.25">
      <c r="A80" s="31"/>
      <c r="B80" s="22"/>
      <c r="C80" s="19"/>
      <c r="D80" s="19"/>
      <c r="E80" s="22"/>
      <c r="F80" s="25"/>
      <c r="G80" s="25"/>
      <c r="H80" s="25"/>
      <c r="I80" s="10" t="s">
        <v>20</v>
      </c>
      <c r="J80" s="3">
        <f>SUM(K80:R80)</f>
        <v>602990200</v>
      </c>
      <c r="K80" s="3">
        <f>K85+K90+K95</f>
        <v>0</v>
      </c>
      <c r="L80" s="3">
        <f t="shared" ref="L80:R80" si="50">L85+L90+L95</f>
        <v>0</v>
      </c>
      <c r="M80" s="3">
        <f t="shared" si="50"/>
        <v>0</v>
      </c>
      <c r="N80" s="3">
        <f t="shared" si="50"/>
        <v>0</v>
      </c>
      <c r="O80" s="3">
        <f t="shared" si="50"/>
        <v>303861900</v>
      </c>
      <c r="P80" s="3">
        <f t="shared" ref="P80:Q80" si="51">P85+P90+P95</f>
        <v>299128300</v>
      </c>
      <c r="Q80" s="3">
        <f t="shared" si="51"/>
        <v>0</v>
      </c>
      <c r="R80" s="3">
        <f t="shared" si="50"/>
        <v>0</v>
      </c>
      <c r="S80" s="22"/>
      <c r="T80" s="22"/>
      <c r="U80" s="19"/>
      <c r="V80" s="19"/>
      <c r="W80" s="19"/>
      <c r="X80" s="19"/>
      <c r="Y80" s="19"/>
      <c r="Z80" s="19"/>
      <c r="AA80" s="19"/>
      <c r="AB80" s="19"/>
      <c r="AC80" s="19"/>
    </row>
    <row r="81" spans="1:29" ht="30" x14ac:dyDescent="0.25">
      <c r="A81" s="31"/>
      <c r="B81" s="22"/>
      <c r="C81" s="19"/>
      <c r="D81" s="19"/>
      <c r="E81" s="22"/>
      <c r="F81" s="25"/>
      <c r="G81" s="25"/>
      <c r="H81" s="25"/>
      <c r="I81" s="10" t="s">
        <v>8</v>
      </c>
      <c r="J81" s="3">
        <f t="shared" ref="J81:J103" si="52">SUM(K81:R81)</f>
        <v>19352558.859999999</v>
      </c>
      <c r="K81" s="3">
        <f t="shared" ref="K81:R83" si="53">K86+K91+K96</f>
        <v>0</v>
      </c>
      <c r="L81" s="3">
        <f t="shared" si="53"/>
        <v>0</v>
      </c>
      <c r="M81" s="3">
        <f t="shared" si="53"/>
        <v>0</v>
      </c>
      <c r="N81" s="3">
        <f t="shared" si="53"/>
        <v>0</v>
      </c>
      <c r="O81" s="3">
        <f t="shared" si="53"/>
        <v>9909425.1399999987</v>
      </c>
      <c r="P81" s="3">
        <f t="shared" ref="P81:Q81" si="54">P86+P91+P96</f>
        <v>9443133.7200000007</v>
      </c>
      <c r="Q81" s="3">
        <f t="shared" si="54"/>
        <v>0</v>
      </c>
      <c r="R81" s="3">
        <f t="shared" si="53"/>
        <v>0</v>
      </c>
      <c r="S81" s="22"/>
      <c r="T81" s="22"/>
      <c r="U81" s="19"/>
      <c r="V81" s="19"/>
      <c r="W81" s="19"/>
      <c r="X81" s="19"/>
      <c r="Y81" s="19"/>
      <c r="Z81" s="19"/>
      <c r="AA81" s="19"/>
      <c r="AB81" s="19"/>
      <c r="AC81" s="19"/>
    </row>
    <row r="82" spans="1:29" ht="30" x14ac:dyDescent="0.25">
      <c r="A82" s="31"/>
      <c r="B82" s="22"/>
      <c r="C82" s="19"/>
      <c r="D82" s="19"/>
      <c r="E82" s="22"/>
      <c r="F82" s="25"/>
      <c r="G82" s="25"/>
      <c r="H82" s="25"/>
      <c r="I82" s="11" t="s">
        <v>9</v>
      </c>
      <c r="J82" s="3">
        <f t="shared" si="52"/>
        <v>7983864.4299999997</v>
      </c>
      <c r="K82" s="3">
        <f t="shared" si="53"/>
        <v>0</v>
      </c>
      <c r="L82" s="3">
        <f t="shared" si="53"/>
        <v>0</v>
      </c>
      <c r="M82" s="3">
        <f t="shared" si="53"/>
        <v>0</v>
      </c>
      <c r="N82" s="3">
        <f t="shared" si="53"/>
        <v>0</v>
      </c>
      <c r="O82" s="3">
        <f t="shared" si="53"/>
        <v>4551826.2299999995</v>
      </c>
      <c r="P82" s="3">
        <f t="shared" ref="P82:Q83" si="55">P87+P92+P97</f>
        <v>3432038.2</v>
      </c>
      <c r="Q82" s="3">
        <f t="shared" si="55"/>
        <v>0</v>
      </c>
      <c r="R82" s="3">
        <f t="shared" si="53"/>
        <v>0</v>
      </c>
      <c r="S82" s="22"/>
      <c r="T82" s="22"/>
      <c r="U82" s="19"/>
      <c r="V82" s="19"/>
      <c r="W82" s="19"/>
      <c r="X82" s="19"/>
      <c r="Y82" s="19"/>
      <c r="Z82" s="19"/>
      <c r="AA82" s="19"/>
      <c r="AB82" s="19"/>
      <c r="AC82" s="19"/>
    </row>
    <row r="83" spans="1:29" ht="35.25" customHeight="1" x14ac:dyDescent="0.25">
      <c r="A83" s="31"/>
      <c r="B83" s="22"/>
      <c r="C83" s="19"/>
      <c r="D83" s="19"/>
      <c r="E83" s="22"/>
      <c r="F83" s="25"/>
      <c r="G83" s="25"/>
      <c r="H83" s="25"/>
      <c r="I83" s="11" t="s">
        <v>80</v>
      </c>
      <c r="J83" s="3">
        <f t="shared" si="52"/>
        <v>70589862.800000012</v>
      </c>
      <c r="K83" s="3">
        <f t="shared" si="53"/>
        <v>0</v>
      </c>
      <c r="L83" s="3">
        <f t="shared" si="53"/>
        <v>0</v>
      </c>
      <c r="M83" s="3">
        <f t="shared" si="53"/>
        <v>0</v>
      </c>
      <c r="N83" s="3">
        <f t="shared" si="53"/>
        <v>0</v>
      </c>
      <c r="O83" s="3">
        <f t="shared" si="53"/>
        <v>35922809.350000001</v>
      </c>
      <c r="P83" s="3">
        <f t="shared" ref="P83" si="56">P88+P93+P98</f>
        <v>34667053.450000003</v>
      </c>
      <c r="Q83" s="3">
        <f t="shared" si="55"/>
        <v>0</v>
      </c>
      <c r="R83" s="3">
        <f t="shared" si="53"/>
        <v>0</v>
      </c>
      <c r="S83" s="22"/>
      <c r="T83" s="22"/>
      <c r="U83" s="19"/>
      <c r="V83" s="19"/>
      <c r="W83" s="19"/>
      <c r="X83" s="19"/>
      <c r="Y83" s="19"/>
      <c r="Z83" s="19"/>
      <c r="AA83" s="19"/>
      <c r="AB83" s="19"/>
      <c r="AC83" s="19"/>
    </row>
    <row r="84" spans="1:29" ht="16.5" customHeight="1" x14ac:dyDescent="0.25">
      <c r="A84" s="30" t="s">
        <v>83</v>
      </c>
      <c r="B84" s="21" t="s">
        <v>87</v>
      </c>
      <c r="C84" s="18">
        <v>2020</v>
      </c>
      <c r="D84" s="18">
        <v>2025</v>
      </c>
      <c r="E84" s="21" t="s">
        <v>13</v>
      </c>
      <c r="F84" s="24" t="s">
        <v>63</v>
      </c>
      <c r="G84" s="24" t="s">
        <v>94</v>
      </c>
      <c r="H84" s="24" t="s">
        <v>4</v>
      </c>
      <c r="I84" s="10" t="s">
        <v>3</v>
      </c>
      <c r="J84" s="4">
        <f t="shared" si="52"/>
        <v>50599204.890000001</v>
      </c>
      <c r="K84" s="4">
        <f>K85+K86+K87+K88</f>
        <v>0</v>
      </c>
      <c r="L84" s="4">
        <f t="shared" ref="L84:R84" si="57">L85+L86+L87+L88</f>
        <v>0</v>
      </c>
      <c r="M84" s="4">
        <f t="shared" si="57"/>
        <v>0</v>
      </c>
      <c r="N84" s="4">
        <f t="shared" si="57"/>
        <v>0</v>
      </c>
      <c r="O84" s="4">
        <f t="shared" si="57"/>
        <v>50599204.890000001</v>
      </c>
      <c r="P84" s="4">
        <f t="shared" ref="P84:Q84" si="58">P85+P86+P87+P88</f>
        <v>0</v>
      </c>
      <c r="Q84" s="4">
        <f t="shared" si="58"/>
        <v>0</v>
      </c>
      <c r="R84" s="4">
        <f t="shared" si="57"/>
        <v>0</v>
      </c>
      <c r="S84" s="21" t="s">
        <v>89</v>
      </c>
      <c r="T84" s="21" t="s">
        <v>91</v>
      </c>
      <c r="U84" s="18">
        <v>1</v>
      </c>
      <c r="V84" s="18" t="s">
        <v>4</v>
      </c>
      <c r="W84" s="18" t="s">
        <v>4</v>
      </c>
      <c r="X84" s="18" t="s">
        <v>4</v>
      </c>
      <c r="Y84" s="18" t="s">
        <v>4</v>
      </c>
      <c r="Z84" s="18">
        <v>1</v>
      </c>
      <c r="AA84" s="18" t="s">
        <v>4</v>
      </c>
      <c r="AB84" s="18" t="s">
        <v>4</v>
      </c>
      <c r="AC84" s="18" t="s">
        <v>4</v>
      </c>
    </row>
    <row r="85" spans="1:29" ht="27.75" customHeight="1" x14ac:dyDescent="0.25">
      <c r="A85" s="31"/>
      <c r="B85" s="22"/>
      <c r="C85" s="19"/>
      <c r="D85" s="19"/>
      <c r="E85" s="22"/>
      <c r="F85" s="25"/>
      <c r="G85" s="25"/>
      <c r="H85" s="25"/>
      <c r="I85" s="10" t="s">
        <v>20</v>
      </c>
      <c r="J85" s="4">
        <f t="shared" si="52"/>
        <v>43502700</v>
      </c>
      <c r="K85" s="4">
        <v>0</v>
      </c>
      <c r="L85" s="4">
        <v>0</v>
      </c>
      <c r="M85" s="4">
        <v>0</v>
      </c>
      <c r="N85" s="4">
        <v>0</v>
      </c>
      <c r="O85" s="4">
        <v>43502700</v>
      </c>
      <c r="P85" s="4">
        <v>0</v>
      </c>
      <c r="Q85" s="4">
        <v>0</v>
      </c>
      <c r="R85" s="4">
        <v>0</v>
      </c>
      <c r="S85" s="22"/>
      <c r="T85" s="22"/>
      <c r="U85" s="19"/>
      <c r="V85" s="19"/>
      <c r="W85" s="19"/>
      <c r="X85" s="19"/>
      <c r="Y85" s="19"/>
      <c r="Z85" s="19"/>
      <c r="AA85" s="19"/>
      <c r="AB85" s="19"/>
      <c r="AC85" s="19"/>
    </row>
    <row r="86" spans="1:29" ht="27.75" customHeight="1" x14ac:dyDescent="0.25">
      <c r="A86" s="31"/>
      <c r="B86" s="22"/>
      <c r="C86" s="19"/>
      <c r="D86" s="19"/>
      <c r="E86" s="22"/>
      <c r="F86" s="25"/>
      <c r="G86" s="25"/>
      <c r="H86" s="25"/>
      <c r="I86" s="10" t="s">
        <v>8</v>
      </c>
      <c r="J86" s="4">
        <f t="shared" si="52"/>
        <v>1418654.94</v>
      </c>
      <c r="K86" s="4">
        <v>0</v>
      </c>
      <c r="L86" s="4">
        <v>0</v>
      </c>
      <c r="M86" s="4">
        <v>0</v>
      </c>
      <c r="N86" s="4">
        <v>0</v>
      </c>
      <c r="O86" s="4">
        <v>1418654.94</v>
      </c>
      <c r="P86" s="4">
        <v>0</v>
      </c>
      <c r="Q86" s="4">
        <v>0</v>
      </c>
      <c r="R86" s="4">
        <v>0</v>
      </c>
      <c r="S86" s="22"/>
      <c r="T86" s="22"/>
      <c r="U86" s="19"/>
      <c r="V86" s="19"/>
      <c r="W86" s="19"/>
      <c r="X86" s="19"/>
      <c r="Y86" s="19"/>
      <c r="Z86" s="19"/>
      <c r="AA86" s="19"/>
      <c r="AB86" s="19"/>
      <c r="AC86" s="19"/>
    </row>
    <row r="87" spans="1:29" ht="27.75" customHeight="1" x14ac:dyDescent="0.25">
      <c r="A87" s="31"/>
      <c r="B87" s="22"/>
      <c r="C87" s="19"/>
      <c r="D87" s="19"/>
      <c r="E87" s="22"/>
      <c r="F87" s="25"/>
      <c r="G87" s="25"/>
      <c r="H87" s="25"/>
      <c r="I87" s="10" t="s">
        <v>9</v>
      </c>
      <c r="J87" s="4">
        <f t="shared" si="52"/>
        <v>636169.94999999995</v>
      </c>
      <c r="K87" s="4">
        <v>0</v>
      </c>
      <c r="L87" s="4">
        <v>0</v>
      </c>
      <c r="M87" s="4">
        <v>0</v>
      </c>
      <c r="N87" s="4">
        <v>0</v>
      </c>
      <c r="O87" s="45">
        <v>636169.94999999995</v>
      </c>
      <c r="P87" s="4">
        <v>0</v>
      </c>
      <c r="Q87" s="4">
        <v>0</v>
      </c>
      <c r="R87" s="4">
        <v>0</v>
      </c>
      <c r="S87" s="22"/>
      <c r="T87" s="22"/>
      <c r="U87" s="19"/>
      <c r="V87" s="19"/>
      <c r="W87" s="19"/>
      <c r="X87" s="19"/>
      <c r="Y87" s="19"/>
      <c r="Z87" s="19"/>
      <c r="AA87" s="19"/>
      <c r="AB87" s="19"/>
      <c r="AC87" s="19"/>
    </row>
    <row r="88" spans="1:29" ht="27.75" customHeight="1" x14ac:dyDescent="0.25">
      <c r="A88" s="39"/>
      <c r="B88" s="23"/>
      <c r="C88" s="20"/>
      <c r="D88" s="20"/>
      <c r="E88" s="23"/>
      <c r="F88" s="25"/>
      <c r="G88" s="25"/>
      <c r="H88" s="25"/>
      <c r="I88" s="10" t="s">
        <v>80</v>
      </c>
      <c r="J88" s="4">
        <f t="shared" si="52"/>
        <v>5041680</v>
      </c>
      <c r="K88" s="4">
        <v>0</v>
      </c>
      <c r="L88" s="4">
        <v>0</v>
      </c>
      <c r="M88" s="4">
        <v>0</v>
      </c>
      <c r="N88" s="4">
        <v>0</v>
      </c>
      <c r="O88" s="4">
        <v>5041680</v>
      </c>
      <c r="P88" s="4">
        <v>0</v>
      </c>
      <c r="Q88" s="4">
        <v>0</v>
      </c>
      <c r="R88" s="4">
        <v>0</v>
      </c>
      <c r="S88" s="23"/>
      <c r="T88" s="23"/>
      <c r="U88" s="20"/>
      <c r="V88" s="20"/>
      <c r="W88" s="20"/>
      <c r="X88" s="20"/>
      <c r="Y88" s="20"/>
      <c r="Z88" s="20"/>
      <c r="AA88" s="20"/>
      <c r="AB88" s="20"/>
      <c r="AC88" s="20"/>
    </row>
    <row r="89" spans="1:29" ht="18.75" customHeight="1" x14ac:dyDescent="0.25">
      <c r="A89" s="30" t="s">
        <v>84</v>
      </c>
      <c r="B89" s="21" t="s">
        <v>88</v>
      </c>
      <c r="C89" s="18">
        <v>2020</v>
      </c>
      <c r="D89" s="18">
        <v>2025</v>
      </c>
      <c r="E89" s="21" t="s">
        <v>13</v>
      </c>
      <c r="F89" s="24" t="s">
        <v>95</v>
      </c>
      <c r="G89" s="24" t="s">
        <v>94</v>
      </c>
      <c r="H89" s="24" t="s">
        <v>4</v>
      </c>
      <c r="I89" s="10" t="s">
        <v>3</v>
      </c>
      <c r="J89" s="4">
        <f t="shared" ref="J89:J93" si="59">SUM(K89:R89)</f>
        <v>650181806</v>
      </c>
      <c r="K89" s="4">
        <f>K90+K91+K92+K93</f>
        <v>0</v>
      </c>
      <c r="L89" s="4">
        <f t="shared" ref="L89:R89" si="60">L90+L91+L92+L93</f>
        <v>0</v>
      </c>
      <c r="M89" s="4">
        <f t="shared" si="60"/>
        <v>0</v>
      </c>
      <c r="N89" s="4">
        <f t="shared" si="60"/>
        <v>0</v>
      </c>
      <c r="O89" s="4">
        <f t="shared" si="60"/>
        <v>303511280.63</v>
      </c>
      <c r="P89" s="4">
        <f t="shared" ref="P89:Q89" si="61">P90+P91+P92+P93</f>
        <v>346670525.37</v>
      </c>
      <c r="Q89" s="4">
        <f t="shared" si="61"/>
        <v>0</v>
      </c>
      <c r="R89" s="4">
        <f t="shared" si="60"/>
        <v>0</v>
      </c>
      <c r="S89" s="21" t="s">
        <v>90</v>
      </c>
      <c r="T89" s="21" t="s">
        <v>91</v>
      </c>
      <c r="U89" s="18">
        <v>1</v>
      </c>
      <c r="V89" s="18" t="s">
        <v>4</v>
      </c>
      <c r="W89" s="18" t="s">
        <v>4</v>
      </c>
      <c r="X89" s="18" t="s">
        <v>4</v>
      </c>
      <c r="Y89" s="18" t="s">
        <v>4</v>
      </c>
      <c r="Z89" s="18" t="s">
        <v>4</v>
      </c>
      <c r="AA89" s="18">
        <v>1</v>
      </c>
      <c r="AB89" s="18" t="s">
        <v>4</v>
      </c>
      <c r="AC89" s="18" t="s">
        <v>4</v>
      </c>
    </row>
    <row r="90" spans="1:29" ht="27.75" customHeight="1" x14ac:dyDescent="0.25">
      <c r="A90" s="31"/>
      <c r="B90" s="22"/>
      <c r="C90" s="19"/>
      <c r="D90" s="19"/>
      <c r="E90" s="22"/>
      <c r="F90" s="25"/>
      <c r="G90" s="25"/>
      <c r="H90" s="25"/>
      <c r="I90" s="10" t="s">
        <v>20</v>
      </c>
      <c r="J90" s="4">
        <f t="shared" si="59"/>
        <v>559372000</v>
      </c>
      <c r="K90" s="4">
        <v>0</v>
      </c>
      <c r="L90" s="4">
        <v>0</v>
      </c>
      <c r="M90" s="4">
        <v>0</v>
      </c>
      <c r="N90" s="4">
        <v>0</v>
      </c>
      <c r="O90" s="4">
        <v>260243700</v>
      </c>
      <c r="P90" s="4">
        <v>299128300</v>
      </c>
      <c r="Q90" s="4">
        <v>0</v>
      </c>
      <c r="R90" s="4">
        <v>0</v>
      </c>
      <c r="S90" s="22"/>
      <c r="T90" s="22"/>
      <c r="U90" s="19"/>
      <c r="V90" s="19"/>
      <c r="W90" s="19"/>
      <c r="X90" s="19"/>
      <c r="Y90" s="19"/>
      <c r="Z90" s="19"/>
      <c r="AA90" s="19"/>
      <c r="AB90" s="19"/>
      <c r="AC90" s="19"/>
    </row>
    <row r="91" spans="1:29" ht="27.75" customHeight="1" x14ac:dyDescent="0.25">
      <c r="A91" s="31"/>
      <c r="B91" s="22"/>
      <c r="C91" s="19"/>
      <c r="D91" s="19"/>
      <c r="E91" s="22"/>
      <c r="F91" s="25"/>
      <c r="G91" s="25"/>
      <c r="H91" s="25"/>
      <c r="I91" s="10" t="s">
        <v>8</v>
      </c>
      <c r="J91" s="4">
        <f t="shared" si="59"/>
        <v>17930133.48</v>
      </c>
      <c r="K91" s="4">
        <v>0</v>
      </c>
      <c r="L91" s="4">
        <v>0</v>
      </c>
      <c r="M91" s="4">
        <v>0</v>
      </c>
      <c r="N91" s="4">
        <v>0</v>
      </c>
      <c r="O91" s="4">
        <v>8486999.7599999998</v>
      </c>
      <c r="P91" s="4">
        <v>9443133.7200000007</v>
      </c>
      <c r="Q91" s="4">
        <v>0</v>
      </c>
      <c r="R91" s="4">
        <v>0</v>
      </c>
      <c r="S91" s="22"/>
      <c r="T91" s="22"/>
      <c r="U91" s="19"/>
      <c r="V91" s="19"/>
      <c r="W91" s="19"/>
      <c r="X91" s="19"/>
      <c r="Y91" s="19"/>
      <c r="Z91" s="19"/>
      <c r="AA91" s="19"/>
      <c r="AB91" s="19"/>
      <c r="AC91" s="19"/>
    </row>
    <row r="92" spans="1:29" ht="27.75" customHeight="1" x14ac:dyDescent="0.25">
      <c r="A92" s="31"/>
      <c r="B92" s="22"/>
      <c r="C92" s="19"/>
      <c r="D92" s="19"/>
      <c r="E92" s="22"/>
      <c r="F92" s="25"/>
      <c r="G92" s="25"/>
      <c r="H92" s="25"/>
      <c r="I92" s="10" t="s">
        <v>9</v>
      </c>
      <c r="J92" s="4">
        <f t="shared" si="59"/>
        <v>7346489.7200000007</v>
      </c>
      <c r="K92" s="4">
        <v>0</v>
      </c>
      <c r="L92" s="4">
        <v>0</v>
      </c>
      <c r="M92" s="4">
        <v>0</v>
      </c>
      <c r="N92" s="4">
        <v>0</v>
      </c>
      <c r="O92" s="45">
        <v>3914451.52</v>
      </c>
      <c r="P92" s="4">
        <v>3432038.2</v>
      </c>
      <c r="Q92" s="4">
        <v>0</v>
      </c>
      <c r="R92" s="4">
        <v>0</v>
      </c>
      <c r="S92" s="22"/>
      <c r="T92" s="22"/>
      <c r="U92" s="19"/>
      <c r="V92" s="19"/>
      <c r="W92" s="19"/>
      <c r="X92" s="19"/>
      <c r="Y92" s="19"/>
      <c r="Z92" s="19"/>
      <c r="AA92" s="19"/>
      <c r="AB92" s="19"/>
      <c r="AC92" s="19"/>
    </row>
    <row r="93" spans="1:29" ht="27.75" customHeight="1" x14ac:dyDescent="0.25">
      <c r="A93" s="39"/>
      <c r="B93" s="23"/>
      <c r="C93" s="20"/>
      <c r="D93" s="20"/>
      <c r="E93" s="23"/>
      <c r="F93" s="25"/>
      <c r="G93" s="25"/>
      <c r="H93" s="25"/>
      <c r="I93" s="10" t="s">
        <v>80</v>
      </c>
      <c r="J93" s="4">
        <f t="shared" si="59"/>
        <v>65533182.800000004</v>
      </c>
      <c r="K93" s="4">
        <v>0</v>
      </c>
      <c r="L93" s="4">
        <v>0</v>
      </c>
      <c r="M93" s="4">
        <v>0</v>
      </c>
      <c r="N93" s="4">
        <v>0</v>
      </c>
      <c r="O93" s="4">
        <v>30866129.350000001</v>
      </c>
      <c r="P93" s="4">
        <v>34667053.450000003</v>
      </c>
      <c r="Q93" s="4">
        <v>0</v>
      </c>
      <c r="R93" s="4">
        <v>0</v>
      </c>
      <c r="S93" s="23"/>
      <c r="T93" s="23"/>
      <c r="U93" s="20"/>
      <c r="V93" s="20"/>
      <c r="W93" s="20"/>
      <c r="X93" s="20"/>
      <c r="Y93" s="20"/>
      <c r="Z93" s="20"/>
      <c r="AA93" s="20"/>
      <c r="AB93" s="20"/>
      <c r="AC93" s="20"/>
    </row>
    <row r="94" spans="1:29" ht="18.75" customHeight="1" x14ac:dyDescent="0.25">
      <c r="A94" s="30" t="s">
        <v>85</v>
      </c>
      <c r="B94" s="21" t="s">
        <v>92</v>
      </c>
      <c r="C94" s="18">
        <v>2020</v>
      </c>
      <c r="D94" s="18">
        <v>2025</v>
      </c>
      <c r="E94" s="21" t="s">
        <v>13</v>
      </c>
      <c r="F94" s="24" t="s">
        <v>63</v>
      </c>
      <c r="G94" s="24" t="s">
        <v>67</v>
      </c>
      <c r="H94" s="24" t="s">
        <v>4</v>
      </c>
      <c r="I94" s="10" t="s">
        <v>3</v>
      </c>
      <c r="J94" s="4">
        <f t="shared" si="52"/>
        <v>135475.20000000001</v>
      </c>
      <c r="K94" s="4">
        <f>K95+K96+K97+K98</f>
        <v>0</v>
      </c>
      <c r="L94" s="4">
        <f t="shared" ref="L94:R94" si="62">L95+L96+L97+L98</f>
        <v>0</v>
      </c>
      <c r="M94" s="4">
        <f t="shared" si="62"/>
        <v>0</v>
      </c>
      <c r="N94" s="4">
        <f t="shared" si="62"/>
        <v>0</v>
      </c>
      <c r="O94" s="4">
        <f t="shared" si="62"/>
        <v>135475.20000000001</v>
      </c>
      <c r="P94" s="4">
        <f t="shared" ref="P94:Q94" si="63">P95+P96+P97+P98</f>
        <v>0</v>
      </c>
      <c r="Q94" s="4">
        <f t="shared" si="63"/>
        <v>0</v>
      </c>
      <c r="R94" s="4">
        <f t="shared" si="62"/>
        <v>0</v>
      </c>
      <c r="S94" s="21" t="s">
        <v>93</v>
      </c>
      <c r="T94" s="21" t="s">
        <v>91</v>
      </c>
      <c r="U94" s="18">
        <v>1</v>
      </c>
      <c r="V94" s="18" t="s">
        <v>4</v>
      </c>
      <c r="W94" s="18" t="s">
        <v>4</v>
      </c>
      <c r="X94" s="18" t="s">
        <v>4</v>
      </c>
      <c r="Y94" s="18" t="s">
        <v>4</v>
      </c>
      <c r="Z94" s="18">
        <v>1</v>
      </c>
      <c r="AA94" s="18" t="s">
        <v>4</v>
      </c>
      <c r="AB94" s="18" t="s">
        <v>4</v>
      </c>
      <c r="AC94" s="18" t="s">
        <v>4</v>
      </c>
    </row>
    <row r="95" spans="1:29" ht="27.75" customHeight="1" x14ac:dyDescent="0.25">
      <c r="A95" s="31"/>
      <c r="B95" s="22"/>
      <c r="C95" s="19"/>
      <c r="D95" s="19"/>
      <c r="E95" s="22"/>
      <c r="F95" s="25"/>
      <c r="G95" s="25"/>
      <c r="H95" s="25"/>
      <c r="I95" s="10" t="s">
        <v>20</v>
      </c>
      <c r="J95" s="4">
        <f t="shared" si="52"/>
        <v>115500</v>
      </c>
      <c r="K95" s="4">
        <v>0</v>
      </c>
      <c r="L95" s="4">
        <v>0</v>
      </c>
      <c r="M95" s="4">
        <v>0</v>
      </c>
      <c r="N95" s="4">
        <v>0</v>
      </c>
      <c r="O95" s="4">
        <v>115500</v>
      </c>
      <c r="P95" s="4">
        <v>0</v>
      </c>
      <c r="Q95" s="4">
        <v>0</v>
      </c>
      <c r="R95" s="4">
        <v>0</v>
      </c>
      <c r="S95" s="22"/>
      <c r="T95" s="22"/>
      <c r="U95" s="19"/>
      <c r="V95" s="19"/>
      <c r="W95" s="19"/>
      <c r="X95" s="19"/>
      <c r="Y95" s="19"/>
      <c r="Z95" s="19"/>
      <c r="AA95" s="19"/>
      <c r="AB95" s="19"/>
      <c r="AC95" s="19"/>
    </row>
    <row r="96" spans="1:29" ht="27.75" customHeight="1" x14ac:dyDescent="0.25">
      <c r="A96" s="31"/>
      <c r="B96" s="22"/>
      <c r="C96" s="19"/>
      <c r="D96" s="19"/>
      <c r="E96" s="22"/>
      <c r="F96" s="25"/>
      <c r="G96" s="25"/>
      <c r="H96" s="25"/>
      <c r="I96" s="10" t="s">
        <v>8</v>
      </c>
      <c r="J96" s="4">
        <f t="shared" si="52"/>
        <v>3770.44</v>
      </c>
      <c r="K96" s="4">
        <v>0</v>
      </c>
      <c r="L96" s="4">
        <v>0</v>
      </c>
      <c r="M96" s="4">
        <v>0</v>
      </c>
      <c r="N96" s="4">
        <v>0</v>
      </c>
      <c r="O96" s="4">
        <v>3770.44</v>
      </c>
      <c r="P96" s="4">
        <v>0</v>
      </c>
      <c r="Q96" s="4">
        <v>0</v>
      </c>
      <c r="R96" s="4">
        <v>0</v>
      </c>
      <c r="S96" s="22"/>
      <c r="T96" s="22"/>
      <c r="U96" s="19"/>
      <c r="V96" s="19"/>
      <c r="W96" s="19"/>
      <c r="X96" s="19"/>
      <c r="Y96" s="19"/>
      <c r="Z96" s="19"/>
      <c r="AA96" s="19"/>
      <c r="AB96" s="19"/>
      <c r="AC96" s="19"/>
    </row>
    <row r="97" spans="1:29" ht="27.75" customHeight="1" x14ac:dyDescent="0.25">
      <c r="A97" s="31"/>
      <c r="B97" s="22"/>
      <c r="C97" s="19"/>
      <c r="D97" s="19"/>
      <c r="E97" s="22"/>
      <c r="F97" s="25"/>
      <c r="G97" s="25"/>
      <c r="H97" s="25"/>
      <c r="I97" s="10" t="s">
        <v>9</v>
      </c>
      <c r="J97" s="4">
        <f t="shared" si="52"/>
        <v>1204.76</v>
      </c>
      <c r="K97" s="4">
        <v>0</v>
      </c>
      <c r="L97" s="4">
        <v>0</v>
      </c>
      <c r="M97" s="4">
        <v>0</v>
      </c>
      <c r="N97" s="4">
        <v>0</v>
      </c>
      <c r="O97" s="4">
        <v>1204.76</v>
      </c>
      <c r="P97" s="4">
        <v>0</v>
      </c>
      <c r="Q97" s="4">
        <v>0</v>
      </c>
      <c r="R97" s="4">
        <v>0</v>
      </c>
      <c r="S97" s="22"/>
      <c r="T97" s="22"/>
      <c r="U97" s="19"/>
      <c r="V97" s="19"/>
      <c r="W97" s="19"/>
      <c r="X97" s="19"/>
      <c r="Y97" s="19"/>
      <c r="Z97" s="19"/>
      <c r="AA97" s="19"/>
      <c r="AB97" s="19"/>
      <c r="AC97" s="19"/>
    </row>
    <row r="98" spans="1:29" ht="27.75" customHeight="1" x14ac:dyDescent="0.25">
      <c r="A98" s="39"/>
      <c r="B98" s="23"/>
      <c r="C98" s="20"/>
      <c r="D98" s="20"/>
      <c r="E98" s="23"/>
      <c r="F98" s="25"/>
      <c r="G98" s="25"/>
      <c r="H98" s="25"/>
      <c r="I98" s="10" t="s">
        <v>80</v>
      </c>
      <c r="J98" s="4">
        <f t="shared" si="52"/>
        <v>15000</v>
      </c>
      <c r="K98" s="4">
        <v>0</v>
      </c>
      <c r="L98" s="4">
        <v>0</v>
      </c>
      <c r="M98" s="4">
        <v>0</v>
      </c>
      <c r="N98" s="4">
        <v>0</v>
      </c>
      <c r="O98" s="4">
        <v>15000</v>
      </c>
      <c r="P98" s="4">
        <v>0</v>
      </c>
      <c r="Q98" s="4">
        <v>0</v>
      </c>
      <c r="R98" s="4">
        <v>0</v>
      </c>
      <c r="S98" s="23"/>
      <c r="T98" s="23"/>
      <c r="U98" s="20"/>
      <c r="V98" s="20"/>
      <c r="W98" s="20"/>
      <c r="X98" s="20"/>
      <c r="Y98" s="20"/>
      <c r="Z98" s="20"/>
      <c r="AA98" s="20"/>
      <c r="AB98" s="20"/>
      <c r="AC98" s="20"/>
    </row>
    <row r="99" spans="1:29" x14ac:dyDescent="0.25">
      <c r="A99" s="27" t="s">
        <v>7</v>
      </c>
      <c r="B99" s="27"/>
      <c r="C99" s="27">
        <v>2020</v>
      </c>
      <c r="D99" s="27">
        <v>2025</v>
      </c>
      <c r="E99" s="18" t="s">
        <v>4</v>
      </c>
      <c r="F99" s="18" t="s">
        <v>4</v>
      </c>
      <c r="G99" s="18" t="s">
        <v>4</v>
      </c>
      <c r="H99" s="18" t="s">
        <v>4</v>
      </c>
      <c r="I99" s="9" t="s">
        <v>3</v>
      </c>
      <c r="J99" s="4">
        <f t="shared" si="52"/>
        <v>748663969.23000002</v>
      </c>
      <c r="K99" s="4">
        <f>K100+K101+K102+K103</f>
        <v>9068927.8499999996</v>
      </c>
      <c r="L99" s="4">
        <f>L100+L101+L102+L103</f>
        <v>8631852</v>
      </c>
      <c r="M99" s="4">
        <f t="shared" ref="M99:R99" si="64">M100+M101+M102+M103</f>
        <v>13707669.289999999</v>
      </c>
      <c r="N99" s="4">
        <f t="shared" si="64"/>
        <v>12643970</v>
      </c>
      <c r="O99" s="4">
        <f t="shared" si="64"/>
        <v>356093492.72000003</v>
      </c>
      <c r="P99" s="4">
        <f t="shared" ref="P99:Q99" si="65">P100+P101+P102+P103</f>
        <v>348518057.37</v>
      </c>
      <c r="Q99" s="4">
        <f t="shared" si="65"/>
        <v>0</v>
      </c>
      <c r="R99" s="4">
        <f t="shared" si="64"/>
        <v>0</v>
      </c>
      <c r="S99" s="27" t="s">
        <v>4</v>
      </c>
      <c r="T99" s="27" t="s">
        <v>4</v>
      </c>
      <c r="U99" s="27" t="s">
        <v>4</v>
      </c>
      <c r="V99" s="27" t="s">
        <v>4</v>
      </c>
      <c r="W99" s="27" t="s">
        <v>4</v>
      </c>
      <c r="X99" s="27" t="s">
        <v>4</v>
      </c>
      <c r="Y99" s="27" t="s">
        <v>4</v>
      </c>
      <c r="Z99" s="27" t="s">
        <v>4</v>
      </c>
      <c r="AA99" s="27" t="s">
        <v>4</v>
      </c>
      <c r="AB99" s="27" t="s">
        <v>4</v>
      </c>
      <c r="AC99" s="27" t="s">
        <v>4</v>
      </c>
    </row>
    <row r="100" spans="1:29" ht="30" x14ac:dyDescent="0.25">
      <c r="A100" s="27"/>
      <c r="B100" s="27"/>
      <c r="C100" s="27"/>
      <c r="D100" s="27"/>
      <c r="E100" s="19"/>
      <c r="F100" s="19"/>
      <c r="G100" s="19"/>
      <c r="H100" s="19"/>
      <c r="I100" s="10" t="s">
        <v>20</v>
      </c>
      <c r="J100" s="4">
        <f t="shared" si="52"/>
        <v>602990200</v>
      </c>
      <c r="K100" s="4">
        <f>K18+K67+K80</f>
        <v>0</v>
      </c>
      <c r="L100" s="4">
        <f t="shared" ref="L100:R100" si="66">L18+L67+L80</f>
        <v>0</v>
      </c>
      <c r="M100" s="4">
        <f t="shared" si="66"/>
        <v>0</v>
      </c>
      <c r="N100" s="4">
        <f t="shared" si="66"/>
        <v>0</v>
      </c>
      <c r="O100" s="4">
        <f t="shared" si="66"/>
        <v>303861900</v>
      </c>
      <c r="P100" s="4">
        <f t="shared" ref="P100:Q100" si="67">P18+P67+P80</f>
        <v>299128300</v>
      </c>
      <c r="Q100" s="4">
        <f t="shared" si="67"/>
        <v>0</v>
      </c>
      <c r="R100" s="4">
        <f t="shared" si="66"/>
        <v>0</v>
      </c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</row>
    <row r="101" spans="1:29" ht="30" x14ac:dyDescent="0.25">
      <c r="A101" s="27"/>
      <c r="B101" s="27"/>
      <c r="C101" s="27"/>
      <c r="D101" s="27"/>
      <c r="E101" s="19"/>
      <c r="F101" s="19"/>
      <c r="G101" s="19"/>
      <c r="H101" s="19"/>
      <c r="I101" s="10" t="s">
        <v>8</v>
      </c>
      <c r="J101" s="4">
        <f t="shared" si="52"/>
        <v>20683486.199999999</v>
      </c>
      <c r="K101" s="4">
        <f t="shared" ref="K101:R102" si="68">K19+K68+K81</f>
        <v>0</v>
      </c>
      <c r="L101" s="4">
        <f t="shared" si="68"/>
        <v>0</v>
      </c>
      <c r="M101" s="4">
        <f t="shared" si="68"/>
        <v>1330927.3400000001</v>
      </c>
      <c r="N101" s="4">
        <f t="shared" si="68"/>
        <v>0</v>
      </c>
      <c r="O101" s="4">
        <f t="shared" si="68"/>
        <v>9909425.1399999987</v>
      </c>
      <c r="P101" s="4">
        <f t="shared" ref="P101:Q101" si="69">P19+P68+P81</f>
        <v>9443133.7200000007</v>
      </c>
      <c r="Q101" s="4">
        <f t="shared" si="69"/>
        <v>0</v>
      </c>
      <c r="R101" s="4">
        <f t="shared" si="68"/>
        <v>0</v>
      </c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</row>
    <row r="102" spans="1:29" ht="30" x14ac:dyDescent="0.25">
      <c r="A102" s="27"/>
      <c r="B102" s="27"/>
      <c r="C102" s="27"/>
      <c r="D102" s="27"/>
      <c r="E102" s="19"/>
      <c r="F102" s="19"/>
      <c r="G102" s="19"/>
      <c r="H102" s="19"/>
      <c r="I102" s="10" t="s">
        <v>9</v>
      </c>
      <c r="J102" s="3">
        <f t="shared" ref="J102" si="70">SUM(K102:R102)</f>
        <v>54400420.229999997</v>
      </c>
      <c r="K102" s="4">
        <f t="shared" si="68"/>
        <v>9068927.8499999996</v>
      </c>
      <c r="L102" s="4">
        <f t="shared" si="68"/>
        <v>8631852</v>
      </c>
      <c r="M102" s="4">
        <f t="shared" si="68"/>
        <v>12376741.949999999</v>
      </c>
      <c r="N102" s="4">
        <f t="shared" si="68"/>
        <v>12643970</v>
      </c>
      <c r="O102" s="4">
        <f t="shared" si="68"/>
        <v>6399358.2299999995</v>
      </c>
      <c r="P102" s="4">
        <f t="shared" ref="P102:Q102" si="71">P20+P69+P82</f>
        <v>5279570.2</v>
      </c>
      <c r="Q102" s="4">
        <f t="shared" si="71"/>
        <v>0</v>
      </c>
      <c r="R102" s="4">
        <f t="shared" si="68"/>
        <v>0</v>
      </c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</row>
    <row r="103" spans="1:29" ht="30" x14ac:dyDescent="0.25">
      <c r="A103" s="27"/>
      <c r="B103" s="27"/>
      <c r="C103" s="27"/>
      <c r="D103" s="27"/>
      <c r="E103" s="20"/>
      <c r="F103" s="20"/>
      <c r="G103" s="20"/>
      <c r="H103" s="20"/>
      <c r="I103" s="10" t="s">
        <v>80</v>
      </c>
      <c r="J103" s="3">
        <f t="shared" si="52"/>
        <v>70589862.800000012</v>
      </c>
      <c r="K103" s="3">
        <f>K83</f>
        <v>0</v>
      </c>
      <c r="L103" s="3">
        <f t="shared" ref="L103:R103" si="72">L83</f>
        <v>0</v>
      </c>
      <c r="M103" s="3">
        <f t="shared" si="72"/>
        <v>0</v>
      </c>
      <c r="N103" s="3">
        <f t="shared" si="72"/>
        <v>0</v>
      </c>
      <c r="O103" s="3">
        <f t="shared" si="72"/>
        <v>35922809.350000001</v>
      </c>
      <c r="P103" s="3">
        <f t="shared" ref="P103:Q103" si="73">P83</f>
        <v>34667053.450000003</v>
      </c>
      <c r="Q103" s="3">
        <f t="shared" si="73"/>
        <v>0</v>
      </c>
      <c r="R103" s="3">
        <f t="shared" si="72"/>
        <v>0</v>
      </c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</row>
    <row r="111" spans="1:29" x14ac:dyDescent="0.25">
      <c r="N111" s="12"/>
    </row>
    <row r="112" spans="1:29" x14ac:dyDescent="0.25">
      <c r="N112" s="12"/>
    </row>
  </sheetData>
  <mergeCells count="402">
    <mergeCell ref="AB61:AB64"/>
    <mergeCell ref="AB66:AB69"/>
    <mergeCell ref="AB70:AB73"/>
    <mergeCell ref="AB74:AB77"/>
    <mergeCell ref="AB79:AB83"/>
    <mergeCell ref="AB84:AB88"/>
    <mergeCell ref="AB89:AB93"/>
    <mergeCell ref="AB94:AB98"/>
    <mergeCell ref="AB99:AB103"/>
    <mergeCell ref="AA61:AA64"/>
    <mergeCell ref="AA66:AA69"/>
    <mergeCell ref="AA70:AA73"/>
    <mergeCell ref="AA74:AA77"/>
    <mergeCell ref="AA79:AA83"/>
    <mergeCell ref="AA84:AA88"/>
    <mergeCell ref="AA89:AA93"/>
    <mergeCell ref="AA94:AA98"/>
    <mergeCell ref="AA99:AA103"/>
    <mergeCell ref="AC74:AC77"/>
    <mergeCell ref="A89:A93"/>
    <mergeCell ref="B89:B93"/>
    <mergeCell ref="C89:C93"/>
    <mergeCell ref="D89:D93"/>
    <mergeCell ref="E89:E93"/>
    <mergeCell ref="F89:F93"/>
    <mergeCell ref="G89:G93"/>
    <mergeCell ref="H89:H93"/>
    <mergeCell ref="S89:S93"/>
    <mergeCell ref="T89:T93"/>
    <mergeCell ref="U89:U93"/>
    <mergeCell ref="V89:V93"/>
    <mergeCell ref="W89:W93"/>
    <mergeCell ref="X89:X93"/>
    <mergeCell ref="Y89:Y93"/>
    <mergeCell ref="Z89:Z93"/>
    <mergeCell ref="AC89:AC93"/>
    <mergeCell ref="AC84:AC88"/>
    <mergeCell ref="Z84:Z88"/>
    <mergeCell ref="Y84:Y88"/>
    <mergeCell ref="X84:X88"/>
    <mergeCell ref="W84:W88"/>
    <mergeCell ref="V84:V88"/>
    <mergeCell ref="T70:T73"/>
    <mergeCell ref="U70:U73"/>
    <mergeCell ref="V70:V73"/>
    <mergeCell ref="W70:W73"/>
    <mergeCell ref="X70:X73"/>
    <mergeCell ref="Y70:Y73"/>
    <mergeCell ref="Z70:Z73"/>
    <mergeCell ref="AC70:AC73"/>
    <mergeCell ref="A74:A77"/>
    <mergeCell ref="B74:B77"/>
    <mergeCell ref="C74:C77"/>
    <mergeCell ref="D74:D77"/>
    <mergeCell ref="E74:E77"/>
    <mergeCell ref="F74:F77"/>
    <mergeCell ref="G74:G77"/>
    <mergeCell ref="H74:H77"/>
    <mergeCell ref="S74:S77"/>
    <mergeCell ref="T74:T77"/>
    <mergeCell ref="U74:U77"/>
    <mergeCell ref="V74:V77"/>
    <mergeCell ref="W74:W77"/>
    <mergeCell ref="X74:X77"/>
    <mergeCell ref="Y74:Y77"/>
    <mergeCell ref="Z74:Z77"/>
    <mergeCell ref="A70:A73"/>
    <mergeCell ref="B70:B73"/>
    <mergeCell ref="C70:C73"/>
    <mergeCell ref="D70:D73"/>
    <mergeCell ref="E70:E73"/>
    <mergeCell ref="F70:F73"/>
    <mergeCell ref="G70:G73"/>
    <mergeCell ref="H70:H73"/>
    <mergeCell ref="S70:S73"/>
    <mergeCell ref="A65:AC65"/>
    <mergeCell ref="A66:A69"/>
    <mergeCell ref="B66:B69"/>
    <mergeCell ref="C66:C69"/>
    <mergeCell ref="D66:D69"/>
    <mergeCell ref="E66:E69"/>
    <mergeCell ref="F66:F69"/>
    <mergeCell ref="G66:G69"/>
    <mergeCell ref="H66:H69"/>
    <mergeCell ref="S66:S69"/>
    <mergeCell ref="T66:T69"/>
    <mergeCell ref="U66:U69"/>
    <mergeCell ref="V66:V69"/>
    <mergeCell ref="W66:W69"/>
    <mergeCell ref="X66:X69"/>
    <mergeCell ref="Y66:Y69"/>
    <mergeCell ref="Z66:Z69"/>
    <mergeCell ref="AC66:AC69"/>
    <mergeCell ref="AC61:AC64"/>
    <mergeCell ref="S11:S13"/>
    <mergeCell ref="A61:A64"/>
    <mergeCell ref="B61:B64"/>
    <mergeCell ref="H61:H64"/>
    <mergeCell ref="G61:G64"/>
    <mergeCell ref="F61:F64"/>
    <mergeCell ref="E61:E64"/>
    <mergeCell ref="D61:D64"/>
    <mergeCell ref="C61:C64"/>
    <mergeCell ref="S61:S64"/>
    <mergeCell ref="A17:A20"/>
    <mergeCell ref="A25:A28"/>
    <mergeCell ref="D25:D28"/>
    <mergeCell ref="C25:C28"/>
    <mergeCell ref="B25:B28"/>
    <mergeCell ref="G29:G32"/>
    <mergeCell ref="F29:F32"/>
    <mergeCell ref="E29:E32"/>
    <mergeCell ref="X61:X64"/>
    <mergeCell ref="Y61:Y64"/>
    <mergeCell ref="Z61:Z64"/>
    <mergeCell ref="A10:A13"/>
    <mergeCell ref="V12:AC12"/>
    <mergeCell ref="U1:AC1"/>
    <mergeCell ref="F12:H12"/>
    <mergeCell ref="H17:H20"/>
    <mergeCell ref="H79:H83"/>
    <mergeCell ref="G17:G20"/>
    <mergeCell ref="F79:F83"/>
    <mergeCell ref="G79:G83"/>
    <mergeCell ref="V79:V83"/>
    <mergeCell ref="U17:U20"/>
    <mergeCell ref="V17:V20"/>
    <mergeCell ref="H45:H48"/>
    <mergeCell ref="G45:G48"/>
    <mergeCell ref="F45:F48"/>
    <mergeCell ref="W17:W20"/>
    <mergeCell ref="A8:AC8"/>
    <mergeCell ref="S10:AC10"/>
    <mergeCell ref="B17:B20"/>
    <mergeCell ref="C10:D12"/>
    <mergeCell ref="B10:B13"/>
    <mergeCell ref="W79:W83"/>
    <mergeCell ref="Z79:Z83"/>
    <mergeCell ref="C17:C20"/>
    <mergeCell ref="X17:X20"/>
    <mergeCell ref="Y17:Y20"/>
    <mergeCell ref="A99:B103"/>
    <mergeCell ref="S99:S103"/>
    <mergeCell ref="T99:T103"/>
    <mergeCell ref="U99:U103"/>
    <mergeCell ref="V99:V103"/>
    <mergeCell ref="W99:W103"/>
    <mergeCell ref="C99:C103"/>
    <mergeCell ref="D99:D103"/>
    <mergeCell ref="T61:T64"/>
    <mergeCell ref="U61:U64"/>
    <mergeCell ref="V61:V64"/>
    <mergeCell ref="W61:W64"/>
    <mergeCell ref="F99:F103"/>
    <mergeCell ref="G99:G103"/>
    <mergeCell ref="E99:E103"/>
    <mergeCell ref="E79:E83"/>
    <mergeCell ref="B84:B88"/>
    <mergeCell ref="A84:A88"/>
    <mergeCell ref="B94:B98"/>
    <mergeCell ref="A94:A98"/>
    <mergeCell ref="H94:H98"/>
    <mergeCell ref="G94:G98"/>
    <mergeCell ref="F94:F98"/>
    <mergeCell ref="E94:E98"/>
    <mergeCell ref="F10:R11"/>
    <mergeCell ref="A21:A24"/>
    <mergeCell ref="B21:B24"/>
    <mergeCell ref="D21:D24"/>
    <mergeCell ref="C21:C24"/>
    <mergeCell ref="F17:F20"/>
    <mergeCell ref="S17:S20"/>
    <mergeCell ref="E10:E13"/>
    <mergeCell ref="K12:R12"/>
    <mergeCell ref="Z17:Z20"/>
    <mergeCell ref="AC17:AC20"/>
    <mergeCell ref="D17:D20"/>
    <mergeCell ref="AC21:AC24"/>
    <mergeCell ref="Z21:Z24"/>
    <mergeCell ref="Y21:Y24"/>
    <mergeCell ref="X21:X24"/>
    <mergeCell ref="W21:W24"/>
    <mergeCell ref="V21:V24"/>
    <mergeCell ref="U21:U24"/>
    <mergeCell ref="T21:T24"/>
    <mergeCell ref="E17:E20"/>
    <mergeCell ref="H21:H24"/>
    <mergeCell ref="G21:G24"/>
    <mergeCell ref="F21:F24"/>
    <mergeCell ref="E21:E24"/>
    <mergeCell ref="T17:T20"/>
    <mergeCell ref="AA17:AA20"/>
    <mergeCell ref="AA21:AA24"/>
    <mergeCell ref="AB17:AB20"/>
    <mergeCell ref="AB21:AB24"/>
    <mergeCell ref="H25:H28"/>
    <mergeCell ref="G25:G28"/>
    <mergeCell ref="F25:F28"/>
    <mergeCell ref="E25:E28"/>
    <mergeCell ref="H29:H32"/>
    <mergeCell ref="E45:E48"/>
    <mergeCell ref="H99:H103"/>
    <mergeCell ref="A15:AC15"/>
    <mergeCell ref="A16:AC16"/>
    <mergeCell ref="X79:X83"/>
    <mergeCell ref="T79:T83"/>
    <mergeCell ref="U79:U83"/>
    <mergeCell ref="Y79:Y83"/>
    <mergeCell ref="AC99:AC103"/>
    <mergeCell ref="X99:X103"/>
    <mergeCell ref="Y99:Y103"/>
    <mergeCell ref="Z99:Z103"/>
    <mergeCell ref="G33:G36"/>
    <mergeCell ref="F33:F36"/>
    <mergeCell ref="E33:E36"/>
    <mergeCell ref="D33:D36"/>
    <mergeCell ref="C33:C36"/>
    <mergeCell ref="B33:B36"/>
    <mergeCell ref="A33:A36"/>
    <mergeCell ref="U3:AC6"/>
    <mergeCell ref="AC79:AC83"/>
    <mergeCell ref="A79:A83"/>
    <mergeCell ref="B79:B83"/>
    <mergeCell ref="C79:C83"/>
    <mergeCell ref="D79:D83"/>
    <mergeCell ref="S79:S83"/>
    <mergeCell ref="H84:H88"/>
    <mergeCell ref="G84:G88"/>
    <mergeCell ref="F84:F88"/>
    <mergeCell ref="E84:E88"/>
    <mergeCell ref="D84:D88"/>
    <mergeCell ref="C84:C88"/>
    <mergeCell ref="A78:AC78"/>
    <mergeCell ref="A7:AC7"/>
    <mergeCell ref="J12:J13"/>
    <mergeCell ref="I12:I13"/>
    <mergeCell ref="U12:U13"/>
    <mergeCell ref="U11:AC11"/>
    <mergeCell ref="T11:T13"/>
    <mergeCell ref="C29:C32"/>
    <mergeCell ref="B29:B32"/>
    <mergeCell ref="A29:A32"/>
    <mergeCell ref="H33:H36"/>
    <mergeCell ref="D45:D48"/>
    <mergeCell ref="C45:C48"/>
    <mergeCell ref="B45:B48"/>
    <mergeCell ref="A45:A48"/>
    <mergeCell ref="S21:S24"/>
    <mergeCell ref="S25:S28"/>
    <mergeCell ref="H37:H40"/>
    <mergeCell ref="G37:G40"/>
    <mergeCell ref="F37:F40"/>
    <mergeCell ref="E37:E40"/>
    <mergeCell ref="D37:D40"/>
    <mergeCell ref="C37:C40"/>
    <mergeCell ref="B37:B40"/>
    <mergeCell ref="A37:A40"/>
    <mergeCell ref="H41:H44"/>
    <mergeCell ref="G41:G44"/>
    <mergeCell ref="F41:F44"/>
    <mergeCell ref="E41:E44"/>
    <mergeCell ref="D41:D44"/>
    <mergeCell ref="C41:C44"/>
    <mergeCell ref="S29:S32"/>
    <mergeCell ref="B41:B44"/>
    <mergeCell ref="A41:A44"/>
    <mergeCell ref="D29:D32"/>
    <mergeCell ref="AC25:AC28"/>
    <mergeCell ref="Z25:Z28"/>
    <mergeCell ref="Y25:Y28"/>
    <mergeCell ref="X25:X28"/>
    <mergeCell ref="W25:W28"/>
    <mergeCell ref="V25:V28"/>
    <mergeCell ref="U25:U28"/>
    <mergeCell ref="T25:T28"/>
    <mergeCell ref="AC29:AC32"/>
    <mergeCell ref="Z29:Z32"/>
    <mergeCell ref="Y29:Y32"/>
    <mergeCell ref="X29:X32"/>
    <mergeCell ref="W29:W32"/>
    <mergeCell ref="V29:V32"/>
    <mergeCell ref="U29:U32"/>
    <mergeCell ref="T29:T32"/>
    <mergeCell ref="AA25:AA28"/>
    <mergeCell ref="AA29:AA32"/>
    <mergeCell ref="AB25:AB28"/>
    <mergeCell ref="AB29:AB32"/>
    <mergeCell ref="AC33:AC36"/>
    <mergeCell ref="Z33:Z36"/>
    <mergeCell ref="Y33:Y36"/>
    <mergeCell ref="X33:X36"/>
    <mergeCell ref="W33:W36"/>
    <mergeCell ref="V33:V36"/>
    <mergeCell ref="U33:U36"/>
    <mergeCell ref="T33:T36"/>
    <mergeCell ref="S33:S36"/>
    <mergeCell ref="AA33:AA36"/>
    <mergeCell ref="AB33:AB36"/>
    <mergeCell ref="AC37:AC40"/>
    <mergeCell ref="Z37:Z40"/>
    <mergeCell ref="Y37:Y40"/>
    <mergeCell ref="X37:X40"/>
    <mergeCell ref="W37:W40"/>
    <mergeCell ref="V37:V40"/>
    <mergeCell ref="U37:U40"/>
    <mergeCell ref="T37:T40"/>
    <mergeCell ref="S37:S40"/>
    <mergeCell ref="AA37:AA40"/>
    <mergeCell ref="AB37:AB40"/>
    <mergeCell ref="AC41:AC44"/>
    <mergeCell ref="Z41:Z44"/>
    <mergeCell ref="Y41:Y44"/>
    <mergeCell ref="X41:X44"/>
    <mergeCell ref="W41:W44"/>
    <mergeCell ref="V41:V44"/>
    <mergeCell ref="U41:U44"/>
    <mergeCell ref="T41:T44"/>
    <mergeCell ref="S41:S44"/>
    <mergeCell ref="AA41:AA44"/>
    <mergeCell ref="AB41:AB44"/>
    <mergeCell ref="AC45:AC48"/>
    <mergeCell ref="Z45:Z48"/>
    <mergeCell ref="Y45:Y48"/>
    <mergeCell ref="X45:X48"/>
    <mergeCell ref="W45:W48"/>
    <mergeCell ref="V45:V48"/>
    <mergeCell ref="U45:U48"/>
    <mergeCell ref="T45:T48"/>
    <mergeCell ref="S45:S48"/>
    <mergeCell ref="AA45:AA48"/>
    <mergeCell ref="AB45:AB48"/>
    <mergeCell ref="U84:U88"/>
    <mergeCell ref="T84:T88"/>
    <mergeCell ref="S84:S88"/>
    <mergeCell ref="D94:D98"/>
    <mergeCell ref="C94:C98"/>
    <mergeCell ref="AC94:AC98"/>
    <mergeCell ref="Z94:Z98"/>
    <mergeCell ref="Y94:Y98"/>
    <mergeCell ref="X94:X98"/>
    <mergeCell ref="W94:W98"/>
    <mergeCell ref="V94:V98"/>
    <mergeCell ref="U94:U98"/>
    <mergeCell ref="T94:T98"/>
    <mergeCell ref="S94:S98"/>
    <mergeCell ref="T49:T52"/>
    <mergeCell ref="U49:U52"/>
    <mergeCell ref="V49:V52"/>
    <mergeCell ref="W49:W52"/>
    <mergeCell ref="X49:X52"/>
    <mergeCell ref="Y49:Y52"/>
    <mergeCell ref="Z49:Z52"/>
    <mergeCell ref="AC49:AC52"/>
    <mergeCell ref="A49:A52"/>
    <mergeCell ref="B49:B52"/>
    <mergeCell ref="C49:C52"/>
    <mergeCell ref="D49:D52"/>
    <mergeCell ref="E49:E52"/>
    <mergeCell ref="F49:F52"/>
    <mergeCell ref="G49:G52"/>
    <mergeCell ref="H49:H52"/>
    <mergeCell ref="S49:S52"/>
    <mergeCell ref="AA49:AA52"/>
    <mergeCell ref="AB49:AB52"/>
    <mergeCell ref="A53:A56"/>
    <mergeCell ref="B53:B56"/>
    <mergeCell ref="C53:C56"/>
    <mergeCell ref="D53:D56"/>
    <mergeCell ref="E53:E56"/>
    <mergeCell ref="F53:F56"/>
    <mergeCell ref="G53:G56"/>
    <mergeCell ref="H53:H56"/>
    <mergeCell ref="S53:S56"/>
    <mergeCell ref="A57:A60"/>
    <mergeCell ref="B57:B60"/>
    <mergeCell ref="C57:C60"/>
    <mergeCell ref="D57:D60"/>
    <mergeCell ref="E57:E60"/>
    <mergeCell ref="F57:F60"/>
    <mergeCell ref="G57:G60"/>
    <mergeCell ref="H57:H60"/>
    <mergeCell ref="S57:S60"/>
    <mergeCell ref="AC57:AC60"/>
    <mergeCell ref="T53:T56"/>
    <mergeCell ref="U53:U56"/>
    <mergeCell ref="V53:V56"/>
    <mergeCell ref="W53:W56"/>
    <mergeCell ref="X53:X56"/>
    <mergeCell ref="Y53:Y56"/>
    <mergeCell ref="Z53:Z56"/>
    <mergeCell ref="AC53:AC56"/>
    <mergeCell ref="T57:T60"/>
    <mergeCell ref="U57:U60"/>
    <mergeCell ref="V57:V60"/>
    <mergeCell ref="W57:W60"/>
    <mergeCell ref="X57:X60"/>
    <mergeCell ref="Y57:Y60"/>
    <mergeCell ref="Z57:Z60"/>
    <mergeCell ref="AA53:AA56"/>
    <mergeCell ref="AA57:AA60"/>
    <mergeCell ref="AB53:AB56"/>
    <mergeCell ref="AB57:AB60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>
    <oddHeader>&amp;C&amp;P</oddHeader>
  </headerFooter>
  <rowBreaks count="1" manualBreakCount="1">
    <brk id="4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9" spans="5:11" x14ac:dyDescent="0.25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25">
      <c r="F17" s="1"/>
    </row>
    <row r="25" spans="5:6" ht="18.75" x14ac:dyDescent="0.3">
      <c r="E25" s="2"/>
    </row>
    <row r="26" spans="5:6" ht="18.75" x14ac:dyDescent="0.3">
      <c r="E26" s="2"/>
    </row>
    <row r="27" spans="5:6" ht="18.75" x14ac:dyDescent="0.3">
      <c r="E27" s="2"/>
    </row>
    <row r="28" spans="5:6" ht="18.75" x14ac:dyDescent="0.3">
      <c r="E28" s="2"/>
    </row>
    <row r="29" spans="5:6" ht="18.75" x14ac:dyDescent="0.3">
      <c r="E29" s="2"/>
    </row>
    <row r="30" spans="5:6" ht="18.75" x14ac:dyDescent="0.3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2024-02-19T10:34:14Z</dcterms:modified>
</cp:coreProperties>
</file>