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300" yWindow="480" windowWidth="27816" windowHeight="132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Лист1!$A$1:$AC$355</definedName>
  </definedNames>
  <calcPr calcId="162913"/>
</workbook>
</file>

<file path=xl/calcChain.xml><?xml version="1.0" encoding="utf-8"?>
<calcChain xmlns="http://schemas.openxmlformats.org/spreadsheetml/2006/main">
  <c r="N221" i="1" l="1"/>
  <c r="N222" i="1"/>
  <c r="N243" i="1"/>
  <c r="N239" i="1"/>
  <c r="N235" i="1"/>
  <c r="N231" i="1"/>
  <c r="N227" i="1"/>
  <c r="N251" i="1" l="1"/>
  <c r="N120" i="1" l="1"/>
  <c r="N121" i="1"/>
  <c r="N279" i="1" l="1"/>
  <c r="N280" i="1"/>
  <c r="L279" i="1" l="1"/>
  <c r="L280" i="1"/>
  <c r="L278" i="1"/>
  <c r="N278" i="1"/>
  <c r="R280" i="1"/>
  <c r="Q280" i="1"/>
  <c r="P280" i="1"/>
  <c r="O280" i="1"/>
  <c r="M280" i="1"/>
  <c r="M279" i="1"/>
  <c r="O279" i="1"/>
  <c r="P279" i="1"/>
  <c r="Q279" i="1"/>
  <c r="R279" i="1"/>
  <c r="M278" i="1"/>
  <c r="O278" i="1"/>
  <c r="P278" i="1"/>
  <c r="Q278" i="1"/>
  <c r="R278" i="1"/>
  <c r="K279" i="1"/>
  <c r="K280" i="1"/>
  <c r="K278" i="1"/>
  <c r="J304" i="1"/>
  <c r="J303" i="1"/>
  <c r="J302" i="1"/>
  <c r="R301" i="1"/>
  <c r="Q301" i="1"/>
  <c r="P301" i="1"/>
  <c r="O301" i="1"/>
  <c r="N301" i="1"/>
  <c r="M301" i="1"/>
  <c r="L301" i="1"/>
  <c r="K301" i="1"/>
  <c r="J300" i="1"/>
  <c r="J299" i="1"/>
  <c r="J298" i="1"/>
  <c r="R297" i="1"/>
  <c r="Q297" i="1"/>
  <c r="P297" i="1"/>
  <c r="O297" i="1"/>
  <c r="N297" i="1"/>
  <c r="M297" i="1"/>
  <c r="L297" i="1"/>
  <c r="K297" i="1"/>
  <c r="J301" i="1" l="1"/>
  <c r="J297" i="1"/>
  <c r="L337" i="1"/>
  <c r="L338" i="1"/>
  <c r="L339" i="1"/>
  <c r="K338" i="1"/>
  <c r="K339" i="1"/>
  <c r="K337" i="1"/>
  <c r="J334" i="1"/>
  <c r="J333" i="1"/>
  <c r="J332" i="1"/>
  <c r="R331" i="1"/>
  <c r="Q331" i="1"/>
  <c r="P331" i="1"/>
  <c r="O331" i="1"/>
  <c r="N331" i="1"/>
  <c r="M331" i="1"/>
  <c r="L331" i="1"/>
  <c r="K331" i="1"/>
  <c r="J330" i="1"/>
  <c r="J329" i="1"/>
  <c r="J328" i="1"/>
  <c r="R327" i="1"/>
  <c r="Q327" i="1"/>
  <c r="P327" i="1"/>
  <c r="O327" i="1"/>
  <c r="N327" i="1"/>
  <c r="M327" i="1"/>
  <c r="L327" i="1"/>
  <c r="K327" i="1"/>
  <c r="R326" i="1"/>
  <c r="Q326" i="1"/>
  <c r="Q322" i="1" s="1"/>
  <c r="P326" i="1"/>
  <c r="O326" i="1"/>
  <c r="O322" i="1" s="1"/>
  <c r="N326" i="1"/>
  <c r="M326" i="1"/>
  <c r="L326" i="1"/>
  <c r="K326" i="1"/>
  <c r="R325" i="1"/>
  <c r="R321" i="1" s="1"/>
  <c r="Q325" i="1"/>
  <c r="Q321" i="1" s="1"/>
  <c r="P325" i="1"/>
  <c r="P321" i="1" s="1"/>
  <c r="O325" i="1"/>
  <c r="N325" i="1"/>
  <c r="M325" i="1"/>
  <c r="L325" i="1"/>
  <c r="L321" i="1" s="1"/>
  <c r="K325" i="1"/>
  <c r="K323" i="1" s="1"/>
  <c r="R324" i="1"/>
  <c r="R320" i="1" s="1"/>
  <c r="Q324" i="1"/>
  <c r="Q320" i="1" s="1"/>
  <c r="P324" i="1"/>
  <c r="O324" i="1"/>
  <c r="N324" i="1"/>
  <c r="M324" i="1"/>
  <c r="M320" i="1" s="1"/>
  <c r="L324" i="1"/>
  <c r="L320" i="1" s="1"/>
  <c r="O323" i="1"/>
  <c r="R322" i="1"/>
  <c r="M322" i="1"/>
  <c r="O321" i="1"/>
  <c r="P320" i="1"/>
  <c r="O320" i="1"/>
  <c r="K320" i="1"/>
  <c r="P348" i="1"/>
  <c r="P344" i="1"/>
  <c r="P343" i="1"/>
  <c r="P339" i="1" s="1"/>
  <c r="P342" i="1"/>
  <c r="P338" i="1" s="1"/>
  <c r="P341" i="1"/>
  <c r="P314" i="1"/>
  <c r="P313" i="1"/>
  <c r="P312" i="1"/>
  <c r="P311" i="1"/>
  <c r="P305" i="1"/>
  <c r="P293" i="1"/>
  <c r="P289" i="1"/>
  <c r="P285" i="1"/>
  <c r="P281" i="1"/>
  <c r="P272" i="1"/>
  <c r="P267" i="1"/>
  <c r="P263" i="1"/>
  <c r="P259" i="1"/>
  <c r="P255" i="1"/>
  <c r="P251" i="1"/>
  <c r="P247" i="1"/>
  <c r="P243" i="1"/>
  <c r="P239" i="1"/>
  <c r="P235" i="1"/>
  <c r="P231" i="1"/>
  <c r="P227" i="1"/>
  <c r="P223" i="1"/>
  <c r="P222" i="1"/>
  <c r="P221" i="1"/>
  <c r="P220" i="1"/>
  <c r="P215" i="1"/>
  <c r="P212" i="1"/>
  <c r="P211" i="1" s="1"/>
  <c r="P187" i="1"/>
  <c r="P182" i="1"/>
  <c r="P181" i="1"/>
  <c r="P180" i="1"/>
  <c r="P175" i="1"/>
  <c r="P171" i="1"/>
  <c r="P170" i="1"/>
  <c r="P169" i="1"/>
  <c r="P168" i="1"/>
  <c r="P163" i="1"/>
  <c r="P159" i="1"/>
  <c r="P151" i="1" s="1"/>
  <c r="P154" i="1"/>
  <c r="P147" i="1"/>
  <c r="P143" i="1"/>
  <c r="P142" i="1"/>
  <c r="P141" i="1"/>
  <c r="P140" i="1"/>
  <c r="P130" i="1"/>
  <c r="P126" i="1"/>
  <c r="P122" i="1"/>
  <c r="P121" i="1"/>
  <c r="P119" i="1"/>
  <c r="P113" i="1"/>
  <c r="P109" i="1"/>
  <c r="P105" i="1"/>
  <c r="P101" i="1"/>
  <c r="P97" i="1"/>
  <c r="P93" i="1"/>
  <c r="P92" i="1"/>
  <c r="P91" i="1"/>
  <c r="P90" i="1"/>
  <c r="P17" i="1"/>
  <c r="P14" i="1"/>
  <c r="Q348" i="1"/>
  <c r="Q344" i="1"/>
  <c r="Q343" i="1"/>
  <c r="Q339" i="1" s="1"/>
  <c r="Q342" i="1"/>
  <c r="Q338" i="1" s="1"/>
  <c r="Q341" i="1"/>
  <c r="Q337" i="1" s="1"/>
  <c r="Q314" i="1"/>
  <c r="Q313" i="1"/>
  <c r="Q312" i="1"/>
  <c r="Q311" i="1"/>
  <c r="Q305" i="1"/>
  <c r="Q293" i="1"/>
  <c r="Q289" i="1"/>
  <c r="Q285" i="1"/>
  <c r="Q281" i="1"/>
  <c r="Q277" i="1"/>
  <c r="Q272" i="1"/>
  <c r="Q267" i="1"/>
  <c r="Q263" i="1"/>
  <c r="Q259" i="1"/>
  <c r="Q255" i="1"/>
  <c r="Q251" i="1"/>
  <c r="Q247" i="1"/>
  <c r="Q243" i="1"/>
  <c r="Q239" i="1"/>
  <c r="Q235" i="1"/>
  <c r="Q231" i="1"/>
  <c r="Q227" i="1"/>
  <c r="Q223" i="1"/>
  <c r="Q222" i="1"/>
  <c r="Q221" i="1"/>
  <c r="Q220" i="1"/>
  <c r="Q215" i="1"/>
  <c r="Q212" i="1"/>
  <c r="Q211" i="1" s="1"/>
  <c r="Q187" i="1"/>
  <c r="Q182" i="1"/>
  <c r="Q181" i="1"/>
  <c r="Q180" i="1"/>
  <c r="Q175" i="1"/>
  <c r="Q171" i="1"/>
  <c r="Q170" i="1"/>
  <c r="Q169" i="1"/>
  <c r="Q168" i="1"/>
  <c r="Q163" i="1"/>
  <c r="Q159" i="1"/>
  <c r="Q151" i="1" s="1"/>
  <c r="Q154" i="1"/>
  <c r="Q147" i="1"/>
  <c r="Q143" i="1"/>
  <c r="Q142" i="1"/>
  <c r="Q141" i="1"/>
  <c r="Q140" i="1"/>
  <c r="Q130" i="1"/>
  <c r="Q126" i="1"/>
  <c r="Q122" i="1"/>
  <c r="Q121" i="1"/>
  <c r="Q119" i="1"/>
  <c r="Q113" i="1"/>
  <c r="Q109" i="1"/>
  <c r="Q105" i="1"/>
  <c r="Q101" i="1"/>
  <c r="Q97" i="1"/>
  <c r="Q93" i="1"/>
  <c r="Q92" i="1"/>
  <c r="Q91" i="1"/>
  <c r="Q90" i="1"/>
  <c r="Q17" i="1"/>
  <c r="Q14" i="1"/>
  <c r="Q137" i="1" l="1"/>
  <c r="P310" i="1"/>
  <c r="P340" i="1"/>
  <c r="P136" i="1"/>
  <c r="Q219" i="1"/>
  <c r="P179" i="1"/>
  <c r="P138" i="1"/>
  <c r="Q118" i="1"/>
  <c r="Q139" i="1"/>
  <c r="Q167" i="1"/>
  <c r="P118" i="1"/>
  <c r="J326" i="1"/>
  <c r="J327" i="1"/>
  <c r="Q138" i="1"/>
  <c r="Q355" i="1" s="1"/>
  <c r="P139" i="1"/>
  <c r="P167" i="1"/>
  <c r="P219" i="1"/>
  <c r="Q336" i="1"/>
  <c r="K321" i="1"/>
  <c r="J324" i="1"/>
  <c r="R319" i="1"/>
  <c r="J331" i="1"/>
  <c r="O319" i="1"/>
  <c r="Q136" i="1"/>
  <c r="Q353" i="1" s="1"/>
  <c r="P137" i="1"/>
  <c r="P354" i="1" s="1"/>
  <c r="P337" i="1"/>
  <c r="P336" i="1" s="1"/>
  <c r="Q89" i="1"/>
  <c r="Q179" i="1"/>
  <c r="Q310" i="1"/>
  <c r="K322" i="1"/>
  <c r="K319" i="1" s="1"/>
  <c r="L323" i="1"/>
  <c r="P323" i="1"/>
  <c r="Q340" i="1"/>
  <c r="Q319" i="1"/>
  <c r="J325" i="1"/>
  <c r="P277" i="1"/>
  <c r="Q354" i="1"/>
  <c r="M323" i="1"/>
  <c r="Q323" i="1"/>
  <c r="R323" i="1"/>
  <c r="N323" i="1"/>
  <c r="N320" i="1"/>
  <c r="N319" i="1" s="1"/>
  <c r="M321" i="1"/>
  <c r="J321" i="1" s="1"/>
  <c r="L322" i="1"/>
  <c r="L319" i="1" s="1"/>
  <c r="P322" i="1"/>
  <c r="P319" i="1" s="1"/>
  <c r="P89" i="1"/>
  <c r="J266" i="1"/>
  <c r="J265" i="1"/>
  <c r="J264" i="1"/>
  <c r="R263" i="1"/>
  <c r="O263" i="1"/>
  <c r="N263" i="1"/>
  <c r="M263" i="1"/>
  <c r="L263" i="1"/>
  <c r="K263" i="1"/>
  <c r="J262" i="1"/>
  <c r="J261" i="1"/>
  <c r="J260" i="1"/>
  <c r="R259" i="1"/>
  <c r="O259" i="1"/>
  <c r="N259" i="1"/>
  <c r="M259" i="1"/>
  <c r="L259" i="1"/>
  <c r="K259" i="1"/>
  <c r="P135" i="1" l="1"/>
  <c r="P355" i="1"/>
  <c r="P353" i="1"/>
  <c r="Q135" i="1"/>
  <c r="J323" i="1"/>
  <c r="Q352" i="1"/>
  <c r="J322" i="1"/>
  <c r="J320" i="1"/>
  <c r="M319" i="1"/>
  <c r="J319" i="1" s="1"/>
  <c r="J263" i="1"/>
  <c r="J259" i="1"/>
  <c r="J258" i="1"/>
  <c r="J257" i="1"/>
  <c r="J256" i="1"/>
  <c r="R255" i="1"/>
  <c r="O255" i="1"/>
  <c r="N255" i="1"/>
  <c r="M255" i="1"/>
  <c r="L255" i="1"/>
  <c r="K255" i="1"/>
  <c r="P352" i="1" l="1"/>
  <c r="J255" i="1"/>
  <c r="N91" i="1"/>
  <c r="N92" i="1"/>
  <c r="N110" i="1"/>
  <c r="N90" i="1" s="1"/>
  <c r="L222" i="1" l="1"/>
  <c r="M222" i="1"/>
  <c r="O222" i="1"/>
  <c r="R222" i="1"/>
  <c r="L221" i="1"/>
  <c r="M221" i="1"/>
  <c r="O221" i="1"/>
  <c r="R221" i="1"/>
  <c r="L220" i="1"/>
  <c r="M220" i="1"/>
  <c r="N220" i="1"/>
  <c r="O220" i="1"/>
  <c r="R220" i="1"/>
  <c r="K221" i="1"/>
  <c r="K222" i="1"/>
  <c r="K220" i="1"/>
  <c r="J246" i="1"/>
  <c r="J245" i="1"/>
  <c r="J244" i="1"/>
  <c r="R243" i="1"/>
  <c r="O243" i="1"/>
  <c r="M243" i="1"/>
  <c r="L243" i="1"/>
  <c r="K243" i="1"/>
  <c r="J242" i="1"/>
  <c r="J241" i="1"/>
  <c r="J240" i="1"/>
  <c r="R239" i="1"/>
  <c r="O239" i="1"/>
  <c r="M239" i="1"/>
  <c r="L239" i="1"/>
  <c r="K239" i="1"/>
  <c r="J238" i="1"/>
  <c r="J237" i="1"/>
  <c r="J236" i="1"/>
  <c r="R235" i="1"/>
  <c r="O235" i="1"/>
  <c r="M235" i="1"/>
  <c r="L235" i="1"/>
  <c r="K235" i="1"/>
  <c r="J234" i="1"/>
  <c r="J233" i="1"/>
  <c r="J232" i="1"/>
  <c r="R231" i="1"/>
  <c r="O231" i="1"/>
  <c r="M231" i="1"/>
  <c r="L231" i="1"/>
  <c r="K231" i="1"/>
  <c r="J270" i="1"/>
  <c r="J269" i="1"/>
  <c r="J268" i="1"/>
  <c r="R267" i="1"/>
  <c r="O267" i="1"/>
  <c r="N267" i="1"/>
  <c r="M267" i="1"/>
  <c r="L267" i="1"/>
  <c r="K267" i="1"/>
  <c r="J243" i="1" l="1"/>
  <c r="J231" i="1"/>
  <c r="J235" i="1"/>
  <c r="J239" i="1"/>
  <c r="J267" i="1"/>
  <c r="M213" i="1"/>
  <c r="M214" i="1"/>
  <c r="M212" i="1"/>
  <c r="N212" i="1"/>
  <c r="O212" i="1"/>
  <c r="R212" i="1"/>
  <c r="M91" i="1" l="1"/>
  <c r="M92" i="1"/>
  <c r="L109" i="1"/>
  <c r="M109" i="1"/>
  <c r="N109" i="1"/>
  <c r="O109" i="1"/>
  <c r="R109" i="1"/>
  <c r="K109" i="1"/>
  <c r="J110" i="1"/>
  <c r="J111" i="1"/>
  <c r="J112" i="1"/>
  <c r="J109" i="1" l="1"/>
  <c r="J254" i="1" l="1"/>
  <c r="J253" i="1"/>
  <c r="J252" i="1"/>
  <c r="R251" i="1"/>
  <c r="O251" i="1"/>
  <c r="M251" i="1"/>
  <c r="L251" i="1"/>
  <c r="K251" i="1"/>
  <c r="J251" i="1" l="1"/>
  <c r="L163" i="1"/>
  <c r="M163" i="1"/>
  <c r="N163" i="1"/>
  <c r="O163" i="1"/>
  <c r="R163" i="1"/>
  <c r="K163" i="1"/>
  <c r="J164" i="1"/>
  <c r="J165" i="1"/>
  <c r="J166" i="1"/>
  <c r="M90" i="1" l="1"/>
  <c r="M341" i="1" l="1"/>
  <c r="M337" i="1" s="1"/>
  <c r="N341" i="1"/>
  <c r="N337" i="1" s="1"/>
  <c r="O341" i="1"/>
  <c r="O337" i="1" s="1"/>
  <c r="R341" i="1"/>
  <c r="R337" i="1" s="1"/>
  <c r="J250" i="1"/>
  <c r="J249" i="1"/>
  <c r="J248" i="1"/>
  <c r="R247" i="1"/>
  <c r="O247" i="1"/>
  <c r="N247" i="1"/>
  <c r="M247" i="1"/>
  <c r="L247" i="1"/>
  <c r="K247" i="1"/>
  <c r="J247" i="1" l="1"/>
  <c r="J296" i="1"/>
  <c r="J295" i="1"/>
  <c r="J294" i="1"/>
  <c r="R293" i="1"/>
  <c r="O293" i="1"/>
  <c r="N293" i="1"/>
  <c r="M293" i="1"/>
  <c r="L293" i="1"/>
  <c r="K293" i="1"/>
  <c r="J293" i="1" l="1"/>
  <c r="M219" i="1" l="1"/>
  <c r="L90" i="1" l="1"/>
  <c r="L213" i="1"/>
  <c r="L214" i="1"/>
  <c r="L153" i="1"/>
  <c r="L154" i="1"/>
  <c r="L152" i="1"/>
  <c r="L155" i="1"/>
  <c r="L141" i="1"/>
  <c r="L142" i="1"/>
  <c r="L212" i="1"/>
  <c r="L204" i="1" s="1"/>
  <c r="L193" i="1"/>
  <c r="L194" i="1"/>
  <c r="L192" i="1"/>
  <c r="L181" i="1"/>
  <c r="L182" i="1"/>
  <c r="L180" i="1"/>
  <c r="L169" i="1"/>
  <c r="L170" i="1"/>
  <c r="L168" i="1"/>
  <c r="L140" i="1"/>
  <c r="L136" i="1" l="1"/>
  <c r="L137" i="1"/>
  <c r="L138" i="1"/>
  <c r="L151" i="1"/>
  <c r="R45" i="1" l="1"/>
  <c r="O45" i="1" l="1"/>
  <c r="Q45" i="1"/>
  <c r="P45" i="1" s="1"/>
  <c r="J30" i="1"/>
  <c r="J29" i="1"/>
  <c r="J28" i="1"/>
  <c r="J27" i="1"/>
  <c r="N45" i="1" l="1"/>
  <c r="M45" i="1" s="1"/>
  <c r="L45" i="1" s="1"/>
  <c r="K45" i="1" s="1"/>
  <c r="J75" i="1"/>
  <c r="J74" i="1"/>
  <c r="J73" i="1"/>
  <c r="J72" i="1"/>
  <c r="J67" i="1"/>
  <c r="J66" i="1"/>
  <c r="J65" i="1"/>
  <c r="J64" i="1"/>
  <c r="J63" i="1"/>
  <c r="J62" i="1"/>
  <c r="J61" i="1"/>
  <c r="J60" i="1"/>
  <c r="J55" i="1"/>
  <c r="J54" i="1"/>
  <c r="J53" i="1"/>
  <c r="J52" i="1"/>
  <c r="J51" i="1"/>
  <c r="J50" i="1"/>
  <c r="J49" i="1"/>
  <c r="J48" i="1"/>
  <c r="J47" i="1"/>
  <c r="J46" i="1"/>
  <c r="J45" i="1"/>
  <c r="J21" i="1"/>
  <c r="J20" i="1"/>
  <c r="J19" i="1"/>
  <c r="J18" i="1"/>
  <c r="J44" i="1"/>
  <c r="J42" i="1"/>
  <c r="J40" i="1"/>
  <c r="J39" i="1"/>
  <c r="J34" i="1"/>
  <c r="J33" i="1"/>
  <c r="J32" i="1"/>
  <c r="J31" i="1"/>
  <c r="J38" i="1"/>
  <c r="J37" i="1"/>
  <c r="J36" i="1"/>
  <c r="J35" i="1"/>
  <c r="L227" i="1" l="1"/>
  <c r="M227" i="1"/>
  <c r="O227" i="1"/>
  <c r="R227" i="1"/>
  <c r="K227" i="1"/>
  <c r="J216" i="1"/>
  <c r="J217" i="1"/>
  <c r="J218" i="1"/>
  <c r="J224" i="1"/>
  <c r="J225" i="1"/>
  <c r="J226" i="1"/>
  <c r="J228" i="1"/>
  <c r="J229" i="1"/>
  <c r="J230" i="1"/>
  <c r="L223" i="1"/>
  <c r="M223" i="1"/>
  <c r="N223" i="1"/>
  <c r="O223" i="1"/>
  <c r="R223" i="1"/>
  <c r="K223" i="1"/>
  <c r="N219" i="1" l="1"/>
  <c r="L219" i="1"/>
  <c r="J227" i="1"/>
  <c r="O219" i="1"/>
  <c r="J222" i="1"/>
  <c r="J223" i="1"/>
  <c r="J220" i="1"/>
  <c r="J221" i="1"/>
  <c r="R219" i="1"/>
  <c r="K219" i="1"/>
  <c r="O90" i="1"/>
  <c r="R90" i="1"/>
  <c r="L91" i="1"/>
  <c r="O91" i="1"/>
  <c r="R91" i="1"/>
  <c r="J219" i="1" l="1"/>
  <c r="L305" i="1"/>
  <c r="M305" i="1"/>
  <c r="N305" i="1"/>
  <c r="O305" i="1"/>
  <c r="R305" i="1"/>
  <c r="K305" i="1"/>
  <c r="J306" i="1"/>
  <c r="J307" i="1"/>
  <c r="J308" i="1"/>
  <c r="J305" i="1" l="1"/>
  <c r="K215" i="1"/>
  <c r="L215" i="1"/>
  <c r="M215" i="1"/>
  <c r="N215" i="1"/>
  <c r="O215" i="1"/>
  <c r="R215" i="1"/>
  <c r="J215" i="1" l="1"/>
  <c r="K344" i="1"/>
  <c r="L159" i="1"/>
  <c r="M159" i="1"/>
  <c r="N159" i="1"/>
  <c r="O159" i="1"/>
  <c r="R159" i="1"/>
  <c r="K159" i="1"/>
  <c r="L348" i="1"/>
  <c r="M348" i="1"/>
  <c r="N348" i="1"/>
  <c r="O348" i="1"/>
  <c r="R348" i="1"/>
  <c r="K348" i="1"/>
  <c r="L344" i="1"/>
  <c r="M344" i="1"/>
  <c r="N344" i="1"/>
  <c r="O344" i="1"/>
  <c r="R344" i="1"/>
  <c r="M343" i="1"/>
  <c r="M339" i="1" s="1"/>
  <c r="N339" i="1"/>
  <c r="O339" i="1"/>
  <c r="R343" i="1"/>
  <c r="R339" i="1" s="1"/>
  <c r="M342" i="1"/>
  <c r="M338" i="1" s="1"/>
  <c r="N342" i="1"/>
  <c r="N338" i="1" s="1"/>
  <c r="O342" i="1"/>
  <c r="O338" i="1" s="1"/>
  <c r="R342" i="1"/>
  <c r="R338" i="1" s="1"/>
  <c r="J351" i="1"/>
  <c r="K340" i="1" l="1"/>
  <c r="R340" i="1"/>
  <c r="N340" i="1"/>
  <c r="O340" i="1"/>
  <c r="R336" i="1"/>
  <c r="N336" i="1"/>
  <c r="M340" i="1"/>
  <c r="M336" i="1"/>
  <c r="L340" i="1"/>
  <c r="J350" i="1"/>
  <c r="O336" i="1"/>
  <c r="L336" i="1"/>
  <c r="L289" i="1"/>
  <c r="M289" i="1"/>
  <c r="N289" i="1"/>
  <c r="O289" i="1"/>
  <c r="R289" i="1"/>
  <c r="K289" i="1"/>
  <c r="J290" i="1"/>
  <c r="J291" i="1"/>
  <c r="J292" i="1"/>
  <c r="J349" i="1" l="1"/>
  <c r="J289" i="1"/>
  <c r="J348" i="1" l="1"/>
  <c r="L313" i="1"/>
  <c r="M313" i="1"/>
  <c r="N313" i="1"/>
  <c r="O313" i="1"/>
  <c r="R313" i="1"/>
  <c r="L312" i="1"/>
  <c r="L354" i="1" s="1"/>
  <c r="M312" i="1"/>
  <c r="N312" i="1"/>
  <c r="O312" i="1"/>
  <c r="R312" i="1"/>
  <c r="L311" i="1"/>
  <c r="M311" i="1"/>
  <c r="N311" i="1"/>
  <c r="O311" i="1"/>
  <c r="R311" i="1"/>
  <c r="K311" i="1"/>
  <c r="K312" i="1"/>
  <c r="K313" i="1"/>
  <c r="L314" i="1"/>
  <c r="M314" i="1"/>
  <c r="N314" i="1"/>
  <c r="O314" i="1"/>
  <c r="R314" i="1"/>
  <c r="K314" i="1"/>
  <c r="J315" i="1"/>
  <c r="J316" i="1"/>
  <c r="J317" i="1"/>
  <c r="M310" i="1" l="1"/>
  <c r="J347" i="1"/>
  <c r="O310" i="1"/>
  <c r="N310" i="1"/>
  <c r="J312" i="1"/>
  <c r="J313" i="1"/>
  <c r="J314" i="1"/>
  <c r="K310" i="1"/>
  <c r="R310" i="1"/>
  <c r="L310" i="1"/>
  <c r="J311" i="1"/>
  <c r="J346" i="1" l="1"/>
  <c r="J343" i="1"/>
  <c r="J339" i="1"/>
  <c r="J310" i="1"/>
  <c r="J342" i="1" l="1"/>
  <c r="J338" i="1"/>
  <c r="J344" i="1"/>
  <c r="J345" i="1"/>
  <c r="L285" i="1"/>
  <c r="M285" i="1"/>
  <c r="N285" i="1"/>
  <c r="O285" i="1"/>
  <c r="R285" i="1"/>
  <c r="K285" i="1"/>
  <c r="J286" i="1"/>
  <c r="J287" i="1"/>
  <c r="J288" i="1"/>
  <c r="J341" i="1" l="1"/>
  <c r="J340" i="1"/>
  <c r="J285" i="1"/>
  <c r="K90" i="1"/>
  <c r="K91" i="1"/>
  <c r="J337" i="1" l="1"/>
  <c r="K336" i="1"/>
  <c r="J336" i="1" s="1"/>
  <c r="J91" i="1"/>
  <c r="J90" i="1"/>
  <c r="K105" i="1"/>
  <c r="L105" i="1"/>
  <c r="M105" i="1"/>
  <c r="N105" i="1"/>
  <c r="O105" i="1"/>
  <c r="R105" i="1"/>
  <c r="M180" i="1" l="1"/>
  <c r="N180" i="1"/>
  <c r="O180" i="1"/>
  <c r="R180" i="1"/>
  <c r="K180" i="1"/>
  <c r="M181" i="1"/>
  <c r="N181" i="1"/>
  <c r="O181" i="1"/>
  <c r="R181" i="1"/>
  <c r="K181" i="1"/>
  <c r="M182" i="1"/>
  <c r="N182" i="1"/>
  <c r="O182" i="1"/>
  <c r="R182" i="1"/>
  <c r="K182" i="1"/>
  <c r="L187" i="1"/>
  <c r="M187" i="1"/>
  <c r="N187" i="1"/>
  <c r="O187" i="1"/>
  <c r="R187" i="1"/>
  <c r="K187" i="1"/>
  <c r="J188" i="1"/>
  <c r="J189" i="1"/>
  <c r="J190" i="1"/>
  <c r="M179" i="1" l="1"/>
  <c r="L179" i="1"/>
  <c r="R179" i="1"/>
  <c r="O179" i="1"/>
  <c r="N179" i="1"/>
  <c r="K179" i="1"/>
  <c r="J187" i="1"/>
  <c r="L281" i="1"/>
  <c r="M281" i="1"/>
  <c r="N281" i="1"/>
  <c r="O281" i="1"/>
  <c r="R281" i="1"/>
  <c r="K281" i="1"/>
  <c r="L277" i="1"/>
  <c r="M277" i="1"/>
  <c r="N277" i="1"/>
  <c r="O277" i="1"/>
  <c r="R277" i="1"/>
  <c r="L272" i="1"/>
  <c r="M272" i="1"/>
  <c r="N272" i="1"/>
  <c r="O272" i="1"/>
  <c r="R272" i="1"/>
  <c r="K272" i="1"/>
  <c r="L211" i="1"/>
  <c r="M211" i="1"/>
  <c r="N211" i="1"/>
  <c r="O211" i="1"/>
  <c r="R211" i="1"/>
  <c r="K211" i="1"/>
  <c r="J212" i="1"/>
  <c r="J213" i="1"/>
  <c r="J214" i="1"/>
  <c r="L93" i="1"/>
  <c r="M93" i="1"/>
  <c r="N93" i="1"/>
  <c r="O93" i="1"/>
  <c r="R93" i="1"/>
  <c r="K93" i="1"/>
  <c r="L97" i="1"/>
  <c r="M97" i="1"/>
  <c r="N97" i="1"/>
  <c r="O97" i="1"/>
  <c r="R97" i="1"/>
  <c r="K97" i="1"/>
  <c r="L101" i="1"/>
  <c r="M101" i="1"/>
  <c r="N101" i="1"/>
  <c r="O101" i="1"/>
  <c r="R101" i="1"/>
  <c r="K101" i="1"/>
  <c r="L113" i="1"/>
  <c r="M113" i="1"/>
  <c r="N113" i="1"/>
  <c r="O113" i="1"/>
  <c r="R113" i="1"/>
  <c r="K113" i="1"/>
  <c r="L130" i="1"/>
  <c r="M130" i="1"/>
  <c r="N130" i="1"/>
  <c r="O130" i="1"/>
  <c r="R130" i="1"/>
  <c r="K130" i="1"/>
  <c r="L126" i="1"/>
  <c r="M126" i="1"/>
  <c r="N126" i="1"/>
  <c r="O126" i="1"/>
  <c r="R126" i="1"/>
  <c r="K126" i="1"/>
  <c r="L119" i="1"/>
  <c r="L353" i="1" s="1"/>
  <c r="M119" i="1"/>
  <c r="N119" i="1"/>
  <c r="O119" i="1"/>
  <c r="R119" i="1"/>
  <c r="K119" i="1"/>
  <c r="K120" i="1"/>
  <c r="L121" i="1"/>
  <c r="M121" i="1"/>
  <c r="O121" i="1"/>
  <c r="R121" i="1"/>
  <c r="K121" i="1"/>
  <c r="L143" i="1"/>
  <c r="M143" i="1"/>
  <c r="N143" i="1"/>
  <c r="O143" i="1"/>
  <c r="R143" i="1"/>
  <c r="K143" i="1"/>
  <c r="M140" i="1"/>
  <c r="N140" i="1"/>
  <c r="O140" i="1"/>
  <c r="R140" i="1"/>
  <c r="K140" i="1"/>
  <c r="M141" i="1"/>
  <c r="N141" i="1"/>
  <c r="N137" i="1" s="1"/>
  <c r="N354" i="1" s="1"/>
  <c r="O141" i="1"/>
  <c r="R141" i="1"/>
  <c r="K141" i="1"/>
  <c r="M142" i="1"/>
  <c r="N142" i="1"/>
  <c r="O142" i="1"/>
  <c r="R142" i="1"/>
  <c r="K142" i="1"/>
  <c r="M168" i="1"/>
  <c r="N168" i="1"/>
  <c r="O168" i="1"/>
  <c r="R168" i="1"/>
  <c r="K168" i="1"/>
  <c r="M169" i="1"/>
  <c r="N169" i="1"/>
  <c r="O169" i="1"/>
  <c r="R169" i="1"/>
  <c r="K169" i="1"/>
  <c r="M170" i="1"/>
  <c r="N170" i="1"/>
  <c r="O170" i="1"/>
  <c r="R170" i="1"/>
  <c r="K170" i="1"/>
  <c r="L175" i="1"/>
  <c r="M175" i="1"/>
  <c r="N175" i="1"/>
  <c r="O175" i="1"/>
  <c r="R175" i="1"/>
  <c r="K175" i="1"/>
  <c r="L171" i="1"/>
  <c r="M171" i="1"/>
  <c r="N171" i="1"/>
  <c r="O171" i="1"/>
  <c r="R171" i="1"/>
  <c r="K171" i="1"/>
  <c r="L147" i="1"/>
  <c r="M147" i="1"/>
  <c r="N147" i="1"/>
  <c r="O147" i="1"/>
  <c r="R147" i="1"/>
  <c r="K147" i="1"/>
  <c r="J144" i="1"/>
  <c r="J145" i="1"/>
  <c r="J146" i="1"/>
  <c r="J148" i="1"/>
  <c r="J149" i="1"/>
  <c r="J150" i="1"/>
  <c r="J152" i="1"/>
  <c r="J153" i="1"/>
  <c r="J155" i="1"/>
  <c r="J156" i="1"/>
  <c r="J157" i="1"/>
  <c r="J158" i="1"/>
  <c r="L122" i="1"/>
  <c r="M122" i="1"/>
  <c r="N122" i="1"/>
  <c r="O122" i="1"/>
  <c r="R122" i="1"/>
  <c r="K122" i="1"/>
  <c r="J123" i="1"/>
  <c r="J124" i="1"/>
  <c r="J125" i="1"/>
  <c r="N136" i="1" l="1"/>
  <c r="O137" i="1"/>
  <c r="O354" i="1" s="1"/>
  <c r="R136" i="1"/>
  <c r="R353" i="1" s="1"/>
  <c r="O136" i="1"/>
  <c r="O353" i="1" s="1"/>
  <c r="N353" i="1"/>
  <c r="R137" i="1"/>
  <c r="R354" i="1" s="1"/>
  <c r="K137" i="1"/>
  <c r="M137" i="1"/>
  <c r="M354" i="1" s="1"/>
  <c r="K136" i="1"/>
  <c r="M136" i="1"/>
  <c r="M353" i="1" s="1"/>
  <c r="O118" i="1"/>
  <c r="O139" i="1"/>
  <c r="L167" i="1"/>
  <c r="J140" i="1"/>
  <c r="M118" i="1"/>
  <c r="R167" i="1"/>
  <c r="O167" i="1"/>
  <c r="N167" i="1"/>
  <c r="J143" i="1"/>
  <c r="K167" i="1"/>
  <c r="M167" i="1"/>
  <c r="K118" i="1"/>
  <c r="R118" i="1"/>
  <c r="M139" i="1"/>
  <c r="N139" i="1"/>
  <c r="R139" i="1"/>
  <c r="J122" i="1"/>
  <c r="J142" i="1"/>
  <c r="N118" i="1"/>
  <c r="L139" i="1"/>
  <c r="L118" i="1"/>
  <c r="J141" i="1"/>
  <c r="K139" i="1"/>
  <c r="J211" i="1"/>
  <c r="J147" i="1"/>
  <c r="J198" i="1"/>
  <c r="J137" i="1" l="1"/>
  <c r="J136" i="1"/>
  <c r="K354" i="1"/>
  <c r="K353" i="1"/>
  <c r="J282" i="1"/>
  <c r="J278" i="1"/>
  <c r="J279" i="1"/>
  <c r="J273" i="1"/>
  <c r="J274" i="1"/>
  <c r="J208" i="1"/>
  <c r="J209" i="1"/>
  <c r="J204" i="1"/>
  <c r="J205" i="1"/>
  <c r="J200" i="1"/>
  <c r="J201" i="1"/>
  <c r="J184" i="1"/>
  <c r="J185" i="1"/>
  <c r="J180" i="1"/>
  <c r="J181" i="1"/>
  <c r="J176" i="1"/>
  <c r="J177" i="1"/>
  <c r="J168" i="1"/>
  <c r="J169" i="1"/>
  <c r="J160" i="1"/>
  <c r="J161" i="1"/>
  <c r="M154" i="1"/>
  <c r="M138" i="1" s="1"/>
  <c r="N154" i="1"/>
  <c r="N138" i="1" s="1"/>
  <c r="O154" i="1"/>
  <c r="O138" i="1" s="1"/>
  <c r="R154" i="1"/>
  <c r="M151" i="1"/>
  <c r="N151" i="1"/>
  <c r="O151" i="1"/>
  <c r="J119" i="1"/>
  <c r="J120" i="1"/>
  <c r="J114" i="1"/>
  <c r="J115" i="1"/>
  <c r="J106" i="1"/>
  <c r="J107" i="1"/>
  <c r="J23" i="1"/>
  <c r="J24" i="1"/>
  <c r="J15" i="1"/>
  <c r="J16" i="1"/>
  <c r="O135" i="1" l="1"/>
  <c r="R138" i="1"/>
  <c r="R135" i="1" s="1"/>
  <c r="N135" i="1"/>
  <c r="M135" i="1"/>
  <c r="J353" i="1"/>
  <c r="L135" i="1"/>
  <c r="J354" i="1"/>
  <c r="J283" i="1"/>
  <c r="J108" i="1" l="1"/>
  <c r="J105" i="1" s="1"/>
  <c r="K277" i="1" l="1"/>
  <c r="J284" i="1"/>
  <c r="J281" i="1"/>
  <c r="J280" i="1" l="1"/>
  <c r="J277" i="1"/>
  <c r="R151" i="1" l="1"/>
  <c r="K154" i="1"/>
  <c r="K138" i="1" s="1"/>
  <c r="K151" i="1"/>
  <c r="J151" i="1" s="1"/>
  <c r="J154" i="1" l="1"/>
  <c r="J210" i="1"/>
  <c r="J207" i="1"/>
  <c r="J138" i="1" l="1"/>
  <c r="K135" i="1"/>
  <c r="J135" i="1" s="1"/>
  <c r="L92" i="1"/>
  <c r="M89" i="1"/>
  <c r="N89" i="1"/>
  <c r="O92" i="1"/>
  <c r="O89" i="1" s="1"/>
  <c r="R92" i="1"/>
  <c r="R89" i="1" s="1"/>
  <c r="K92" i="1"/>
  <c r="K89" i="1" s="1"/>
  <c r="J116" i="1"/>
  <c r="J113" i="1"/>
  <c r="L89" i="1" l="1"/>
  <c r="J206" i="1"/>
  <c r="J203" i="1"/>
  <c r="N14" i="1" l="1"/>
  <c r="J121" i="1" l="1"/>
  <c r="J118" i="1"/>
  <c r="J202" i="1" l="1"/>
  <c r="J199" i="1"/>
  <c r="K17" i="1" l="1"/>
  <c r="K355" i="1" s="1"/>
  <c r="K352" i="1" s="1"/>
  <c r="L17" i="1"/>
  <c r="L355" i="1" s="1"/>
  <c r="M17" i="1"/>
  <c r="M355" i="1" s="1"/>
  <c r="N17" i="1"/>
  <c r="N355" i="1" s="1"/>
  <c r="O17" i="1"/>
  <c r="O355" i="1" s="1"/>
  <c r="R17" i="1"/>
  <c r="R355" i="1" s="1"/>
  <c r="L14" i="1"/>
  <c r="M14" i="1"/>
  <c r="O14" i="1"/>
  <c r="R14" i="1"/>
  <c r="K14" i="1"/>
  <c r="J25" i="1"/>
  <c r="J22" i="1"/>
  <c r="O352" i="1" l="1"/>
  <c r="M352" i="1"/>
  <c r="R352" i="1"/>
  <c r="J17" i="1"/>
  <c r="J14" i="1"/>
  <c r="J275" i="1"/>
  <c r="N352" i="1" l="1"/>
  <c r="L352" i="1"/>
  <c r="E32" i="2"/>
  <c r="G20" i="2"/>
  <c r="H20" i="2"/>
  <c r="I20" i="2"/>
  <c r="J20" i="2"/>
  <c r="F20" i="2"/>
  <c r="J352" i="1" l="1"/>
  <c r="J355" i="1"/>
  <c r="J159" i="1"/>
  <c r="J162" i="1"/>
  <c r="J163" i="1"/>
  <c r="J167" i="1"/>
  <c r="J170" i="1"/>
  <c r="J171" i="1"/>
  <c r="J174" i="1"/>
  <c r="J175" i="1"/>
  <c r="J178" i="1"/>
  <c r="J179" i="1"/>
  <c r="J182" i="1"/>
  <c r="J183" i="1"/>
  <c r="J186" i="1"/>
  <c r="J191" i="1"/>
  <c r="J194" i="1"/>
  <c r="J139" i="1"/>
  <c r="J92" i="1" l="1"/>
  <c r="J89" i="1" l="1"/>
  <c r="J272" i="1"/>
</calcChain>
</file>

<file path=xl/sharedStrings.xml><?xml version="1.0" encoding="utf-8"?>
<sst xmlns="http://schemas.openxmlformats.org/spreadsheetml/2006/main" count="1731" uniqueCount="256">
  <si>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</si>
  <si>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</si>
  <si>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</si>
  <si>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</si>
  <si>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</si>
  <si>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</si>
  <si>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</si>
  <si>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</si>
  <si>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</si>
  <si>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</si>
  <si>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</si>
  <si>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</si>
  <si>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</si>
  <si>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</si>
  <si>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</si>
  <si>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</si>
  <si>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</si>
  <si>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</si>
  <si>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</si>
  <si>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</si>
  <si>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</si>
  <si>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</si>
  <si>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</si>
  <si>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</si>
  <si>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</si>
  <si>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</si>
  <si>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</si>
  <si>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</si>
  <si>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</si>
  <si>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</si>
  <si>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</si>
  <si>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</si>
  <si>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</si>
  <si>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</si>
  <si>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</si>
  <si>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</si>
  <si>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</si>
  <si>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</si>
  <si>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</si>
  <si>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</si>
  <si>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</si>
  <si>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</si>
  <si>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</si>
  <si>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</si>
  <si>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</si>
  <si>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</si>
  <si>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</si>
  <si>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</si>
  <si>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</si>
  <si>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</si>
  <si>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</si>
  <si>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</si>
  <si>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</si>
  <si>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</si>
  <si>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</si>
  <si>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</si>
  <si>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</si>
  <si>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</si>
  <si>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</si>
  <si>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</si>
  <si>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</si>
  <si>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</si>
  <si>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</si>
  <si>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</si>
  <si>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</si>
  <si>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</si>
  <si>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</si>
  <si>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</si>
  <si>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</si>
  <si>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</si>
  <si>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</si>
  <si>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</si>
  <si>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</si>
  <si>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</si>
  <si>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</si>
  <si>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</si>
  <si>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</si>
  <si>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</si>
  <si>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</si>
  <si>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</si>
  <si>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</si>
  <si>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</si>
  <si>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</si>
  <si>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</si>
  <si>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</si>
  <si>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</si>
  <si>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</si>
  <si>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</si>
  <si>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</si>
  <si>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</si>
  <si>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</si>
  <si>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</si>
  <si>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</si>
  <si>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</si>
  <si>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</si>
  <si>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</si>
  <si>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</si>
  <si>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</si>
  <si>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</si>
  <si>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</si>
  <si>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</si>
  <si>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</si>
  <si>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</si>
  <si>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</si>
  <si>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</si>
  <si>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</si>
  <si>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</si>
  <si>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</si>
  <si>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</si>
  <si>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</si>
  <si>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</si>
  <si>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</si>
  <si>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</si>
  <si>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</si>
  <si>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</si>
  <si>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</si>
  <si>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</si>
  <si>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</si>
  <si>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</si>
  <si>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</si>
  <si>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</si>
  <si>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</si>
  <si>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</si>
  <si>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</si>
  <si>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</si>
  <si>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</si>
  <si>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</si>
  <si>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</si>
  <si>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</si>
  <si>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</si>
  <si>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</si>
  <si>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</si>
  <si>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</si>
  <si>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</si>
  <si>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</si>
  <si>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</si>
  <si>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</si>
  <si>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</si>
  <si>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</si>
  <si>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</si>
  <si>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</si>
  <si>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</si>
  <si>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</si>
  <si>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</si>
  <si>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</si>
  <si>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</si>
  <si>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</si>
  <si>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</si>
  <si>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</si>
  <si>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</si>
  <si>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</si>
  <si>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</si>
  <si>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</si>
  <si>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</si>
  <si>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</si>
  <si>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</si>
  <si>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</si>
  <si>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</si>
  <si>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</si>
  <si>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</si>
  <si>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</si>
  <si>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</si>
  <si>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</si>
  <si>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</si>
  <si>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</si>
  <si>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</si>
  <si>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</si>
  <si>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</si>
  <si>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</si>
  <si>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</si>
  <si>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</si>
  <si>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</si>
  <si>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</si>
  <si>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</si>
  <si>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</si>
  <si>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</si>
  <si>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</si>
  <si>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</si>
  <si>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</si>
  <si>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</si>
  <si>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</si>
  <si>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</si>
  <si>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</si>
  <si>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</si>
  <si>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</si>
  <si>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</si>
  <si>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</si>
  <si>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</si>
  <si>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</si>
  <si>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</si>
  <si>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</si>
  <si>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</si>
  <si>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</si>
  <si>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</si>
  <si>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</si>
  <si>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</si>
  <si>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</si>
  <si>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</si>
  <si>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</si>
  <si>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</si>
  <si>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</si>
  <si>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</si>
  <si>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</si>
  <si>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</si>
  <si>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</si>
  <si>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</si>
  <si>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</si>
  <si>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</si>
  <si>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</si>
  <si>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</si>
  <si>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</si>
  <si>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</si>
  <si>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</si>
  <si>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</si>
  <si>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</si>
  <si>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</si>
  <si>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</si>
  <si>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</si>
  <si>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</si>
  <si>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</si>
  <si>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</si>
  <si>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</si>
  <si>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</si>
  <si>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</si>
  <si>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</si>
  <si>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</si>
  <si>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</si>
  <si>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</si>
  <si>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</si>
  <si>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</si>
  <si>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</si>
  <si>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</si>
  <si>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</si>
  <si>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</si>
  <si>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</si>
  <si>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</si>
  <si>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</si>
  <si>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</si>
  <si>
    <t>2026 год</t>
  </si>
  <si>
    <t>2027 год</t>
  </si>
  <si>
    <t>Задача 9 ПП - Реализация деятельности по охране окружающей среды.</t>
  </si>
  <si>
    <t>9.</t>
  </si>
  <si>
    <t>9.1.</t>
  </si>
  <si>
    <t>9.2.</t>
  </si>
  <si>
    <t>9.3.</t>
  </si>
  <si>
    <t>Основное мероприятие 9 ПП - Организация деятельности по охране окружающей среды</t>
  </si>
  <si>
    <t>мероприятие 1 ОМ 9 ПП  - Организация работ по ликвидации накопленого вреда окружающей среде на объектах накопленного вреда</t>
  </si>
  <si>
    <t>мероприятие 2 ОМ 9 ПП  - Осуществление мер по экологической реабилитации, восстановлению и улучшению экологического состояния водных объектов.</t>
  </si>
  <si>
    <t>мероприятие 3 ОМ 9 ПП  - Озеленение.</t>
  </si>
  <si>
    <t>06</t>
  </si>
  <si>
    <t>09</t>
  </si>
  <si>
    <t>Количество ликвидированных мест несанкционированного размещения отходов</t>
  </si>
  <si>
    <t>6.6.</t>
  </si>
  <si>
    <t>6.7.</t>
  </si>
  <si>
    <t>мероприятие 6 ОМ 6 ПП -  Организация работ по ликвидации накопленого вреда окружающей среде на объектах накопленного вреда</t>
  </si>
  <si>
    <t>мероприятие 7 ОМ 6 ПП - Осуществление мер по экологической реабилитации, восстановлению и улучшению экологического состояния водных объектов.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</si>
</sst>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S364"/>
  <sheetViews>
    <sheetView tabSelected="1" view="pageBreakPreview" topLeftCell="A326" zoomScale="45" zoomScaleNormal="36" zoomScaleSheetLayoutView="45" zoomScalePageLayoutView="70" workbookViewId="0">
      <selection activeCell="B319" sqref="B319:B322"/>
    </sheetView>
  </sheetViews>
  <sheetFormatPr defaultColWidth="9.109375" defaultRowHeight="14.4" x14ac:dyDescent="0.3"/>
  <cols>
    <col min="1" max="1" width="10.6640625" style="4" bestFit="1" customWidth="1"/>
    <col min="2" max="2" width="61.33203125" style="4" customWidth="1"/>
    <col min="3" max="4" width="9.109375" style="4"/>
    <col min="5" max="5" width="29.6640625" style="4" customWidth="1"/>
    <col min="6" max="8" width="12.88671875" style="4" customWidth="1"/>
    <col min="9" max="9" width="16.109375" style="4" customWidth="1"/>
    <col min="10" max="10" width="15.88671875" style="4" customWidth="1"/>
    <col min="11" max="11" width="14.5546875" style="4" customWidth="1"/>
    <col min="12" max="12" width="16.6640625" style="4" customWidth="1"/>
    <col min="13" max="13" width="15.5546875" style="4" customWidth="1"/>
    <col min="14" max="14" width="13.88671875" style="4" customWidth="1"/>
    <col min="15" max="15" width="17.88671875" style="4" customWidth="1"/>
    <col min="16" max="18" width="13.6640625" style="4" customWidth="1"/>
    <col min="19" max="19" width="52.44140625" style="4" customWidth="1"/>
    <col min="20" max="20" width="11.33203125" style="4" customWidth="1"/>
    <col min="21" max="21" width="12.33203125" style="4" customWidth="1"/>
    <col min="22" max="22" width="9.6640625" style="4" customWidth="1"/>
    <col min="23" max="23" width="12.88671875" style="4" customWidth="1"/>
    <col min="24" max="24" width="9.88671875" style="4" customWidth="1"/>
    <col min="25" max="25" width="9.5546875" style="4" customWidth="1"/>
    <col min="26" max="26" width="9.88671875" style="4" customWidth="1"/>
    <col min="27" max="29" width="9.5546875" style="4" customWidth="1"/>
    <col min="30" max="16384" width="9.109375" style="4"/>
  </cols>
  <sheetData>
    <row r="1" spans="1:201" ht="15" customHeight="1" x14ac:dyDescent="0.3">
      <c r="N1" s="8"/>
      <c r="V1" s="33" t="s">
        <v>82</v>
      </c>
      <c r="W1" s="33"/>
      <c r="X1" s="33"/>
      <c r="Y1" s="33"/>
      <c r="Z1" s="33"/>
      <c r="AA1" s="33"/>
      <c r="AB1" s="33"/>
      <c r="AC1" s="33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</row>
    <row r="2" spans="1:201" x14ac:dyDescent="0.3">
      <c r="N2" s="8"/>
      <c r="V2" s="33"/>
      <c r="W2" s="33"/>
      <c r="X2" s="33"/>
      <c r="Y2" s="33"/>
      <c r="Z2" s="33"/>
      <c r="AA2" s="33"/>
      <c r="AB2" s="33"/>
      <c r="AC2" s="33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</row>
    <row r="3" spans="1:201" x14ac:dyDescent="0.3">
      <c r="N3" s="8"/>
      <c r="V3" s="33"/>
      <c r="W3" s="33"/>
      <c r="X3" s="33"/>
      <c r="Y3" s="33"/>
      <c r="Z3" s="33"/>
      <c r="AA3" s="33"/>
      <c r="AB3" s="33"/>
      <c r="AC3" s="33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</row>
    <row r="4" spans="1:201" x14ac:dyDescent="0.3">
      <c r="V4" s="33"/>
      <c r="W4" s="33"/>
      <c r="X4" s="33"/>
      <c r="Y4" s="33"/>
      <c r="Z4" s="33"/>
      <c r="AA4" s="33"/>
      <c r="AB4" s="33"/>
      <c r="AC4" s="33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</row>
    <row r="5" spans="1:201" x14ac:dyDescent="0.3">
      <c r="A5" s="34" t="s">
        <v>11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</row>
    <row r="6" spans="1:20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37" t="s">
        <v>12</v>
      </c>
      <c r="AA6" s="37"/>
      <c r="AB6" s="37"/>
      <c r="AC6" s="37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</row>
    <row r="7" spans="1:201" x14ac:dyDescent="0.3">
      <c r="A7" s="26" t="s">
        <v>0</v>
      </c>
      <c r="B7" s="26" t="s">
        <v>45</v>
      </c>
      <c r="C7" s="25" t="s">
        <v>47</v>
      </c>
      <c r="D7" s="25"/>
      <c r="E7" s="35" t="s">
        <v>52</v>
      </c>
      <c r="F7" s="26" t="s">
        <v>14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 t="s">
        <v>10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</row>
    <row r="8" spans="1:201" x14ac:dyDescent="0.3">
      <c r="A8" s="26"/>
      <c r="B8" s="26"/>
      <c r="C8" s="25"/>
      <c r="D8" s="25"/>
      <c r="E8" s="35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 t="s">
        <v>49</v>
      </c>
      <c r="T8" s="36" t="s">
        <v>51</v>
      </c>
      <c r="U8" s="26" t="s">
        <v>50</v>
      </c>
      <c r="V8" s="26"/>
      <c r="W8" s="26"/>
      <c r="X8" s="26"/>
      <c r="Y8" s="26"/>
      <c r="Z8" s="26"/>
      <c r="AA8" s="26"/>
      <c r="AB8" s="26"/>
      <c r="AC8" s="26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</row>
    <row r="9" spans="1:201" x14ac:dyDescent="0.3">
      <c r="A9" s="26"/>
      <c r="B9" s="26"/>
      <c r="C9" s="25"/>
      <c r="D9" s="25"/>
      <c r="E9" s="35"/>
      <c r="F9" s="25" t="s">
        <v>41</v>
      </c>
      <c r="G9" s="25"/>
      <c r="H9" s="25"/>
      <c r="I9" s="25" t="s">
        <v>46</v>
      </c>
      <c r="J9" s="26" t="s">
        <v>48</v>
      </c>
      <c r="K9" s="26" t="s">
        <v>7</v>
      </c>
      <c r="L9" s="26"/>
      <c r="M9" s="26"/>
      <c r="N9" s="26"/>
      <c r="O9" s="26"/>
      <c r="P9" s="26"/>
      <c r="Q9" s="26"/>
      <c r="R9" s="26"/>
      <c r="S9" s="26"/>
      <c r="T9" s="36"/>
      <c r="U9" s="26" t="s">
        <v>48</v>
      </c>
      <c r="V9" s="26" t="s">
        <v>8</v>
      </c>
      <c r="W9" s="26"/>
      <c r="X9" s="26"/>
      <c r="Y9" s="26"/>
      <c r="Z9" s="26"/>
      <c r="AA9" s="26"/>
      <c r="AB9" s="26"/>
      <c r="AC9" s="26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</row>
    <row r="10" spans="1:201" ht="88.2" customHeight="1" x14ac:dyDescent="0.3">
      <c r="A10" s="26"/>
      <c r="B10" s="26"/>
      <c r="C10" s="21" t="s">
        <v>1</v>
      </c>
      <c r="D10" s="21" t="s">
        <v>2</v>
      </c>
      <c r="E10" s="35"/>
      <c r="F10" s="22" t="s">
        <v>42</v>
      </c>
      <c r="G10" s="22" t="s">
        <v>43</v>
      </c>
      <c r="H10" s="22" t="s">
        <v>44</v>
      </c>
      <c r="I10" s="25"/>
      <c r="J10" s="26"/>
      <c r="K10" s="21" t="s">
        <v>35</v>
      </c>
      <c r="L10" s="21" t="s">
        <v>36</v>
      </c>
      <c r="M10" s="21" t="s">
        <v>37</v>
      </c>
      <c r="N10" s="21" t="s">
        <v>38</v>
      </c>
      <c r="O10" s="21" t="s">
        <v>39</v>
      </c>
      <c r="P10" s="21" t="s">
        <v>40</v>
      </c>
      <c r="Q10" s="21" t="s">
        <v>238</v>
      </c>
      <c r="R10" s="21" t="s">
        <v>239</v>
      </c>
      <c r="S10" s="26"/>
      <c r="T10" s="36"/>
      <c r="U10" s="26"/>
      <c r="V10" s="21" t="s">
        <v>35</v>
      </c>
      <c r="W10" s="21" t="s">
        <v>36</v>
      </c>
      <c r="X10" s="21" t="s">
        <v>37</v>
      </c>
      <c r="Y10" s="21" t="s">
        <v>38</v>
      </c>
      <c r="Z10" s="21" t="s">
        <v>39</v>
      </c>
      <c r="AA10" s="21" t="s">
        <v>40</v>
      </c>
      <c r="AB10" s="21" t="s">
        <v>238</v>
      </c>
      <c r="AC10" s="21" t="s">
        <v>239</v>
      </c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</row>
    <row r="11" spans="1:201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6">
        <v>23</v>
      </c>
      <c r="X11" s="6">
        <v>24</v>
      </c>
      <c r="Y11" s="6">
        <v>25</v>
      </c>
      <c r="Z11" s="6">
        <v>26</v>
      </c>
      <c r="AA11" s="6">
        <v>27</v>
      </c>
      <c r="AB11" s="6">
        <v>28</v>
      </c>
      <c r="AC11" s="6">
        <v>29</v>
      </c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</row>
    <row r="12" spans="1:201" x14ac:dyDescent="0.3">
      <c r="A12" s="32" t="s">
        <v>100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</row>
    <row r="13" spans="1:201" x14ac:dyDescent="0.3">
      <c r="A13" s="32" t="s">
        <v>79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</row>
    <row r="14" spans="1:201" x14ac:dyDescent="0.3">
      <c r="A14" s="26">
        <v>1</v>
      </c>
      <c r="B14" s="25" t="s">
        <v>83</v>
      </c>
      <c r="C14" s="26">
        <v>2020</v>
      </c>
      <c r="D14" s="26">
        <v>2025</v>
      </c>
      <c r="E14" s="25" t="s">
        <v>5</v>
      </c>
      <c r="F14" s="25" t="s">
        <v>5</v>
      </c>
      <c r="G14" s="25" t="s">
        <v>5</v>
      </c>
      <c r="H14" s="25" t="s">
        <v>5</v>
      </c>
      <c r="I14" s="24" t="s">
        <v>3</v>
      </c>
      <c r="J14" s="3">
        <f>SUM(K14:R14)</f>
        <v>0</v>
      </c>
      <c r="K14" s="3">
        <f t="shared" ref="K14:R14" si="0">K22+K68+K76+K80+K84</f>
        <v>0</v>
      </c>
      <c r="L14" s="3">
        <f t="shared" si="0"/>
        <v>0</v>
      </c>
      <c r="M14" s="3">
        <f t="shared" si="0"/>
        <v>0</v>
      </c>
      <c r="N14" s="3">
        <f t="shared" si="0"/>
        <v>0</v>
      </c>
      <c r="O14" s="3">
        <f t="shared" si="0"/>
        <v>0</v>
      </c>
      <c r="P14" s="3">
        <f t="shared" ref="P14" si="1">P22+P68+P76+P80+P84</f>
        <v>0</v>
      </c>
      <c r="Q14" s="3">
        <f t="shared" ref="Q14" si="2">Q22+Q68+Q76+Q80+Q84</f>
        <v>0</v>
      </c>
      <c r="R14" s="3">
        <f t="shared" si="0"/>
        <v>0</v>
      </c>
      <c r="S14" s="25" t="s">
        <v>5</v>
      </c>
      <c r="T14" s="25" t="s">
        <v>5</v>
      </c>
      <c r="U14" s="26" t="s">
        <v>5</v>
      </c>
      <c r="V14" s="26" t="s">
        <v>5</v>
      </c>
      <c r="W14" s="26" t="s">
        <v>5</v>
      </c>
      <c r="X14" s="26" t="s">
        <v>5</v>
      </c>
      <c r="Y14" s="26" t="s">
        <v>5</v>
      </c>
      <c r="Z14" s="26" t="s">
        <v>5</v>
      </c>
      <c r="AA14" s="26" t="s">
        <v>5</v>
      </c>
      <c r="AB14" s="26" t="s">
        <v>5</v>
      </c>
      <c r="AC14" s="26" t="s">
        <v>5</v>
      </c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</row>
    <row r="15" spans="1:201" ht="27.6" x14ac:dyDescent="0.3">
      <c r="A15" s="26"/>
      <c r="B15" s="25"/>
      <c r="C15" s="26"/>
      <c r="D15" s="26"/>
      <c r="E15" s="25"/>
      <c r="F15" s="25"/>
      <c r="G15" s="25"/>
      <c r="H15" s="25"/>
      <c r="I15" s="9" t="s">
        <v>53</v>
      </c>
      <c r="J15" s="3">
        <f t="shared" ref="J15:J16" si="3">SUM(K15:R15)</f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25"/>
      <c r="T15" s="25"/>
      <c r="U15" s="26"/>
      <c r="V15" s="26"/>
      <c r="W15" s="26"/>
      <c r="X15" s="26"/>
      <c r="Y15" s="26"/>
      <c r="Z15" s="26"/>
      <c r="AA15" s="26"/>
      <c r="AB15" s="26"/>
      <c r="AC15" s="26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</row>
    <row r="16" spans="1:201" ht="27.6" x14ac:dyDescent="0.3">
      <c r="A16" s="26"/>
      <c r="B16" s="25"/>
      <c r="C16" s="26"/>
      <c r="D16" s="26"/>
      <c r="E16" s="25"/>
      <c r="F16" s="25"/>
      <c r="G16" s="25"/>
      <c r="H16" s="25"/>
      <c r="I16" s="9" t="s">
        <v>34</v>
      </c>
      <c r="J16" s="3">
        <f t="shared" si="3"/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25"/>
      <c r="T16" s="25"/>
      <c r="U16" s="26"/>
      <c r="V16" s="26"/>
      <c r="W16" s="26"/>
      <c r="X16" s="26"/>
      <c r="Y16" s="26"/>
      <c r="Z16" s="26"/>
      <c r="AA16" s="26"/>
      <c r="AB16" s="26"/>
      <c r="AC16" s="26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</row>
    <row r="17" spans="1:201" ht="27.6" x14ac:dyDescent="0.3">
      <c r="A17" s="26"/>
      <c r="B17" s="25"/>
      <c r="C17" s="26"/>
      <c r="D17" s="26"/>
      <c r="E17" s="25"/>
      <c r="F17" s="25"/>
      <c r="G17" s="25"/>
      <c r="H17" s="25"/>
      <c r="I17" s="14" t="s">
        <v>4</v>
      </c>
      <c r="J17" s="3">
        <f>SUM(K17:R17)</f>
        <v>0</v>
      </c>
      <c r="K17" s="3">
        <f t="shared" ref="K17:R17" si="4">K25+K71+K79+K83+K87</f>
        <v>0</v>
      </c>
      <c r="L17" s="3">
        <f t="shared" si="4"/>
        <v>0</v>
      </c>
      <c r="M17" s="3">
        <f t="shared" si="4"/>
        <v>0</v>
      </c>
      <c r="N17" s="3">
        <f t="shared" si="4"/>
        <v>0</v>
      </c>
      <c r="O17" s="3">
        <f t="shared" si="4"/>
        <v>0</v>
      </c>
      <c r="P17" s="3">
        <f t="shared" ref="P17" si="5">P25+P71+P79+P83+P87</f>
        <v>0</v>
      </c>
      <c r="Q17" s="3">
        <f t="shared" ref="Q17" si="6">Q25+Q71+Q79+Q83+Q87</f>
        <v>0</v>
      </c>
      <c r="R17" s="3">
        <f t="shared" si="4"/>
        <v>0</v>
      </c>
      <c r="S17" s="25"/>
      <c r="T17" s="25"/>
      <c r="U17" s="26"/>
      <c r="V17" s="26"/>
      <c r="W17" s="26"/>
      <c r="X17" s="26"/>
      <c r="Y17" s="26"/>
      <c r="Z17" s="26"/>
      <c r="AA17" s="26"/>
      <c r="AB17" s="26"/>
      <c r="AC17" s="26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</row>
    <row r="18" spans="1:201" s="10" customFormat="1" x14ac:dyDescent="0.3">
      <c r="A18" s="26" t="s">
        <v>26</v>
      </c>
      <c r="B18" s="25" t="s">
        <v>175</v>
      </c>
      <c r="C18" s="26">
        <v>2021</v>
      </c>
      <c r="D18" s="26">
        <v>2025</v>
      </c>
      <c r="E18" s="25" t="s">
        <v>6</v>
      </c>
      <c r="F18" s="25" t="s">
        <v>5</v>
      </c>
      <c r="G18" s="25" t="s">
        <v>5</v>
      </c>
      <c r="H18" s="25" t="s">
        <v>5</v>
      </c>
      <c r="I18" s="23" t="s">
        <v>3</v>
      </c>
      <c r="J18" s="3">
        <f>SUM(K18:R18)</f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25" t="s">
        <v>5</v>
      </c>
      <c r="T18" s="25" t="s">
        <v>5</v>
      </c>
      <c r="U18" s="26" t="s">
        <v>5</v>
      </c>
      <c r="V18" s="26" t="s">
        <v>5</v>
      </c>
      <c r="W18" s="26" t="s">
        <v>5</v>
      </c>
      <c r="X18" s="26" t="s">
        <v>5</v>
      </c>
      <c r="Y18" s="26" t="s">
        <v>5</v>
      </c>
      <c r="Z18" s="26" t="s">
        <v>5</v>
      </c>
      <c r="AA18" s="26" t="s">
        <v>5</v>
      </c>
      <c r="AB18" s="26" t="s">
        <v>5</v>
      </c>
      <c r="AC18" s="26" t="s">
        <v>5</v>
      </c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</row>
    <row r="19" spans="1:201" s="10" customFormat="1" ht="27.6" x14ac:dyDescent="0.3">
      <c r="A19" s="26"/>
      <c r="B19" s="25"/>
      <c r="C19" s="26"/>
      <c r="D19" s="26"/>
      <c r="E19" s="25"/>
      <c r="F19" s="25"/>
      <c r="G19" s="25"/>
      <c r="H19" s="25"/>
      <c r="I19" s="14" t="s">
        <v>53</v>
      </c>
      <c r="J19" s="3">
        <f t="shared" ref="J19:J20" si="7">SUM(K19:R19)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25"/>
      <c r="T19" s="25"/>
      <c r="U19" s="26"/>
      <c r="V19" s="26"/>
      <c r="W19" s="26"/>
      <c r="X19" s="26"/>
      <c r="Y19" s="26"/>
      <c r="Z19" s="26"/>
      <c r="AA19" s="26"/>
      <c r="AB19" s="26"/>
      <c r="AC19" s="26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</row>
    <row r="20" spans="1:201" s="10" customFormat="1" ht="27.6" x14ac:dyDescent="0.3">
      <c r="A20" s="26"/>
      <c r="B20" s="25"/>
      <c r="C20" s="26"/>
      <c r="D20" s="26"/>
      <c r="E20" s="25"/>
      <c r="F20" s="25"/>
      <c r="G20" s="25"/>
      <c r="H20" s="25"/>
      <c r="I20" s="14" t="s">
        <v>34</v>
      </c>
      <c r="J20" s="3">
        <f t="shared" si="7"/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25"/>
      <c r="T20" s="25"/>
      <c r="U20" s="26"/>
      <c r="V20" s="26"/>
      <c r="W20" s="26"/>
      <c r="X20" s="26"/>
      <c r="Y20" s="26"/>
      <c r="Z20" s="26"/>
      <c r="AA20" s="26"/>
      <c r="AB20" s="26"/>
      <c r="AC20" s="26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</row>
    <row r="21" spans="1:201" s="10" customFormat="1" ht="27.6" x14ac:dyDescent="0.3">
      <c r="A21" s="26"/>
      <c r="B21" s="25"/>
      <c r="C21" s="26"/>
      <c r="D21" s="26"/>
      <c r="E21" s="25"/>
      <c r="F21" s="25"/>
      <c r="G21" s="25"/>
      <c r="H21" s="25"/>
      <c r="I21" s="14" t="s">
        <v>4</v>
      </c>
      <c r="J21" s="3">
        <f>SUM(K21:R21)</f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25"/>
      <c r="T21" s="25"/>
      <c r="U21" s="26"/>
      <c r="V21" s="26"/>
      <c r="W21" s="26"/>
      <c r="X21" s="26"/>
      <c r="Y21" s="26"/>
      <c r="Z21" s="26"/>
      <c r="AA21" s="26"/>
      <c r="AB21" s="26"/>
      <c r="AC21" s="26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</row>
    <row r="22" spans="1:201" ht="68.400000000000006" customHeight="1" x14ac:dyDescent="0.3">
      <c r="A22" s="26" t="s">
        <v>149</v>
      </c>
      <c r="B22" s="25" t="s">
        <v>178</v>
      </c>
      <c r="C22" s="26">
        <v>2021</v>
      </c>
      <c r="D22" s="26">
        <v>2025</v>
      </c>
      <c r="E22" s="25" t="s">
        <v>186</v>
      </c>
      <c r="F22" s="25" t="s">
        <v>5</v>
      </c>
      <c r="G22" s="25" t="s">
        <v>5</v>
      </c>
      <c r="H22" s="25" t="s">
        <v>5</v>
      </c>
      <c r="I22" s="23" t="s">
        <v>3</v>
      </c>
      <c r="J22" s="3">
        <f>SUM(K22:R22)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22" t="s">
        <v>176</v>
      </c>
      <c r="T22" s="22" t="s">
        <v>183</v>
      </c>
      <c r="U22" s="21">
        <v>0</v>
      </c>
      <c r="V22" s="21" t="s">
        <v>5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0</v>
      </c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</row>
    <row r="23" spans="1:201" ht="27.6" x14ac:dyDescent="0.3">
      <c r="A23" s="26"/>
      <c r="B23" s="25"/>
      <c r="C23" s="26"/>
      <c r="D23" s="26"/>
      <c r="E23" s="25"/>
      <c r="F23" s="25"/>
      <c r="G23" s="25"/>
      <c r="H23" s="25"/>
      <c r="I23" s="14" t="s">
        <v>53</v>
      </c>
      <c r="J23" s="3">
        <f t="shared" ref="J23:J24" si="8">SUM(K23:R23)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25" t="s">
        <v>164</v>
      </c>
      <c r="T23" s="25" t="s">
        <v>184</v>
      </c>
      <c r="U23" s="26">
        <v>0</v>
      </c>
      <c r="V23" s="26" t="s">
        <v>5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</row>
    <row r="24" spans="1:201" ht="27.6" x14ac:dyDescent="0.3">
      <c r="A24" s="26"/>
      <c r="B24" s="25"/>
      <c r="C24" s="26"/>
      <c r="D24" s="26"/>
      <c r="E24" s="25"/>
      <c r="F24" s="25"/>
      <c r="G24" s="25"/>
      <c r="H24" s="25"/>
      <c r="I24" s="14" t="s">
        <v>34</v>
      </c>
      <c r="J24" s="3">
        <f t="shared" si="8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25"/>
      <c r="T24" s="25"/>
      <c r="U24" s="26"/>
      <c r="V24" s="26"/>
      <c r="W24" s="26"/>
      <c r="X24" s="26"/>
      <c r="Y24" s="26"/>
      <c r="Z24" s="26"/>
      <c r="AA24" s="26"/>
      <c r="AB24" s="26"/>
      <c r="AC24" s="26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</row>
    <row r="25" spans="1:201" x14ac:dyDescent="0.3">
      <c r="A25" s="26"/>
      <c r="B25" s="25"/>
      <c r="C25" s="26"/>
      <c r="D25" s="26"/>
      <c r="E25" s="25"/>
      <c r="F25" s="25"/>
      <c r="G25" s="25"/>
      <c r="H25" s="25"/>
      <c r="I25" s="25" t="s">
        <v>4</v>
      </c>
      <c r="J25" s="42">
        <f>SUM(K25:R25)</f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25"/>
      <c r="T25" s="25"/>
      <c r="U25" s="26"/>
      <c r="V25" s="26"/>
      <c r="W25" s="26"/>
      <c r="X25" s="26"/>
      <c r="Y25" s="26"/>
      <c r="Z25" s="26"/>
      <c r="AA25" s="26"/>
      <c r="AB25" s="26"/>
      <c r="AC25" s="26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</row>
    <row r="26" spans="1:201" ht="109.8" customHeight="1" x14ac:dyDescent="0.3">
      <c r="A26" s="26"/>
      <c r="B26" s="25"/>
      <c r="C26" s="26"/>
      <c r="D26" s="26"/>
      <c r="E26" s="25"/>
      <c r="F26" s="25"/>
      <c r="G26" s="25"/>
      <c r="H26" s="25"/>
      <c r="I26" s="25"/>
      <c r="J26" s="42"/>
      <c r="K26" s="42"/>
      <c r="L26" s="42"/>
      <c r="M26" s="42"/>
      <c r="N26" s="42"/>
      <c r="O26" s="42"/>
      <c r="P26" s="42"/>
      <c r="Q26" s="42"/>
      <c r="R26" s="42"/>
      <c r="S26" s="22" t="s">
        <v>173</v>
      </c>
      <c r="T26" s="22" t="s">
        <v>121</v>
      </c>
      <c r="U26" s="21">
        <v>0</v>
      </c>
      <c r="V26" s="21" t="s">
        <v>5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</row>
    <row r="27" spans="1:201" x14ac:dyDescent="0.3">
      <c r="A27" s="26" t="s">
        <v>165</v>
      </c>
      <c r="B27" s="25" t="s">
        <v>179</v>
      </c>
      <c r="C27" s="26">
        <v>2021</v>
      </c>
      <c r="D27" s="26">
        <v>2025</v>
      </c>
      <c r="E27" s="25" t="s">
        <v>177</v>
      </c>
      <c r="F27" s="25" t="s">
        <v>5</v>
      </c>
      <c r="G27" s="25" t="s">
        <v>5</v>
      </c>
      <c r="H27" s="25" t="s">
        <v>5</v>
      </c>
      <c r="I27" s="23" t="s">
        <v>3</v>
      </c>
      <c r="J27" s="3">
        <f>SUM(K27:R27)</f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25" t="s">
        <v>180</v>
      </c>
      <c r="T27" s="25" t="s">
        <v>183</v>
      </c>
      <c r="U27" s="26" t="s">
        <v>5</v>
      </c>
      <c r="V27" s="26" t="s">
        <v>5</v>
      </c>
      <c r="W27" s="26" t="s">
        <v>5</v>
      </c>
      <c r="X27" s="26" t="s">
        <v>5</v>
      </c>
      <c r="Y27" s="26" t="s">
        <v>5</v>
      </c>
      <c r="Z27" s="26" t="s">
        <v>5</v>
      </c>
      <c r="AA27" s="26" t="s">
        <v>5</v>
      </c>
      <c r="AB27" s="26" t="s">
        <v>5</v>
      </c>
      <c r="AC27" s="26" t="s">
        <v>5</v>
      </c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</row>
    <row r="28" spans="1:201" ht="37.200000000000003" customHeight="1" x14ac:dyDescent="0.3">
      <c r="A28" s="26"/>
      <c r="B28" s="25"/>
      <c r="C28" s="26"/>
      <c r="D28" s="26"/>
      <c r="E28" s="25"/>
      <c r="F28" s="25"/>
      <c r="G28" s="25"/>
      <c r="H28" s="25"/>
      <c r="I28" s="14" t="s">
        <v>53</v>
      </c>
      <c r="J28" s="3">
        <f t="shared" ref="J28:J29" si="9">SUM(K28:R28)</f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25"/>
      <c r="T28" s="25"/>
      <c r="U28" s="26"/>
      <c r="V28" s="26"/>
      <c r="W28" s="26"/>
      <c r="X28" s="26"/>
      <c r="Y28" s="26"/>
      <c r="Z28" s="26"/>
      <c r="AA28" s="26"/>
      <c r="AB28" s="26"/>
      <c r="AC28" s="26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</row>
    <row r="29" spans="1:201" ht="27.6" x14ac:dyDescent="0.3">
      <c r="A29" s="26"/>
      <c r="B29" s="25"/>
      <c r="C29" s="26"/>
      <c r="D29" s="26"/>
      <c r="E29" s="25"/>
      <c r="F29" s="25"/>
      <c r="G29" s="25"/>
      <c r="H29" s="25"/>
      <c r="I29" s="14" t="s">
        <v>34</v>
      </c>
      <c r="J29" s="3">
        <f t="shared" si="9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25" t="s">
        <v>181</v>
      </c>
      <c r="T29" s="25" t="s">
        <v>184</v>
      </c>
      <c r="U29" s="26" t="s">
        <v>5</v>
      </c>
      <c r="V29" s="26" t="s">
        <v>5</v>
      </c>
      <c r="W29" s="26" t="s">
        <v>5</v>
      </c>
      <c r="X29" s="26" t="s">
        <v>5</v>
      </c>
      <c r="Y29" s="26" t="s">
        <v>5</v>
      </c>
      <c r="Z29" s="26" t="s">
        <v>5</v>
      </c>
      <c r="AA29" s="26" t="s">
        <v>5</v>
      </c>
      <c r="AB29" s="26" t="s">
        <v>5</v>
      </c>
      <c r="AC29" s="26" t="s">
        <v>5</v>
      </c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</row>
    <row r="30" spans="1:201" ht="27.6" x14ac:dyDescent="0.3">
      <c r="A30" s="26"/>
      <c r="B30" s="25"/>
      <c r="C30" s="26"/>
      <c r="D30" s="26"/>
      <c r="E30" s="25"/>
      <c r="F30" s="25"/>
      <c r="G30" s="25"/>
      <c r="H30" s="25"/>
      <c r="I30" s="14" t="s">
        <v>4</v>
      </c>
      <c r="J30" s="3">
        <f>SUM(K30:R30)</f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25"/>
      <c r="T30" s="25"/>
      <c r="U30" s="26"/>
      <c r="V30" s="26"/>
      <c r="W30" s="26"/>
      <c r="X30" s="26"/>
      <c r="Y30" s="26"/>
      <c r="Z30" s="26"/>
      <c r="AA30" s="26"/>
      <c r="AB30" s="26"/>
      <c r="AC30" s="26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</row>
    <row r="31" spans="1:201" s="10" customFormat="1" x14ac:dyDescent="0.3">
      <c r="A31" s="26" t="s">
        <v>21</v>
      </c>
      <c r="B31" s="25" t="s">
        <v>150</v>
      </c>
      <c r="C31" s="26">
        <v>2021</v>
      </c>
      <c r="D31" s="26">
        <v>2025</v>
      </c>
      <c r="E31" s="25" t="s">
        <v>182</v>
      </c>
      <c r="F31" s="25" t="s">
        <v>5</v>
      </c>
      <c r="G31" s="25" t="s">
        <v>5</v>
      </c>
      <c r="H31" s="25" t="s">
        <v>5</v>
      </c>
      <c r="I31" s="23" t="s">
        <v>3</v>
      </c>
      <c r="J31" s="3">
        <f>SUM(K31:R31)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25" t="s">
        <v>171</v>
      </c>
      <c r="T31" s="26" t="s">
        <v>121</v>
      </c>
      <c r="U31" s="26">
        <v>0</v>
      </c>
      <c r="V31" s="26" t="s">
        <v>5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</row>
    <row r="32" spans="1:201" s="10" customFormat="1" ht="27.6" x14ac:dyDescent="0.3">
      <c r="A32" s="26"/>
      <c r="B32" s="25"/>
      <c r="C32" s="26"/>
      <c r="D32" s="26"/>
      <c r="E32" s="25"/>
      <c r="F32" s="25"/>
      <c r="G32" s="25"/>
      <c r="H32" s="25"/>
      <c r="I32" s="14" t="s">
        <v>53</v>
      </c>
      <c r="J32" s="3">
        <f t="shared" ref="J32:J33" si="10">SUM(K32:R32)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25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</row>
    <row r="33" spans="1:201" s="10" customFormat="1" ht="27.6" x14ac:dyDescent="0.3">
      <c r="A33" s="26"/>
      <c r="B33" s="25"/>
      <c r="C33" s="26"/>
      <c r="D33" s="26"/>
      <c r="E33" s="25"/>
      <c r="F33" s="25"/>
      <c r="G33" s="25"/>
      <c r="H33" s="25"/>
      <c r="I33" s="14" t="s">
        <v>34</v>
      </c>
      <c r="J33" s="3">
        <f t="shared" si="10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25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</row>
    <row r="34" spans="1:201" s="10" customFormat="1" ht="27.6" x14ac:dyDescent="0.3">
      <c r="A34" s="26"/>
      <c r="B34" s="25"/>
      <c r="C34" s="26"/>
      <c r="D34" s="26"/>
      <c r="E34" s="25"/>
      <c r="F34" s="25"/>
      <c r="G34" s="25"/>
      <c r="H34" s="25"/>
      <c r="I34" s="14" t="s">
        <v>4</v>
      </c>
      <c r="J34" s="3">
        <f>SUM(K34:R34)</f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25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</row>
    <row r="35" spans="1:201" s="10" customFormat="1" x14ac:dyDescent="0.3">
      <c r="A35" s="26" t="s">
        <v>13</v>
      </c>
      <c r="B35" s="25" t="s">
        <v>151</v>
      </c>
      <c r="C35" s="26">
        <v>2021</v>
      </c>
      <c r="D35" s="26">
        <v>2025</v>
      </c>
      <c r="E35" s="25" t="s">
        <v>6</v>
      </c>
      <c r="F35" s="25" t="s">
        <v>5</v>
      </c>
      <c r="G35" s="25" t="s">
        <v>5</v>
      </c>
      <c r="H35" s="25" t="s">
        <v>5</v>
      </c>
      <c r="I35" s="23" t="s">
        <v>3</v>
      </c>
      <c r="J35" s="3">
        <f>SUM(K35:R35)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25" t="s">
        <v>172</v>
      </c>
      <c r="T35" s="26" t="s">
        <v>121</v>
      </c>
      <c r="U35" s="26">
        <v>0</v>
      </c>
      <c r="V35" s="26" t="s">
        <v>5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</row>
    <row r="36" spans="1:201" s="10" customFormat="1" ht="27.6" x14ac:dyDescent="0.3">
      <c r="A36" s="26"/>
      <c r="B36" s="25"/>
      <c r="C36" s="26"/>
      <c r="D36" s="26"/>
      <c r="E36" s="25"/>
      <c r="F36" s="25"/>
      <c r="G36" s="25"/>
      <c r="H36" s="25"/>
      <c r="I36" s="14" t="s">
        <v>53</v>
      </c>
      <c r="J36" s="3">
        <f t="shared" ref="J36:J37" si="11">SUM(K36:R36)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25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</row>
    <row r="37" spans="1:201" s="10" customFormat="1" ht="27.6" x14ac:dyDescent="0.3">
      <c r="A37" s="26"/>
      <c r="B37" s="25"/>
      <c r="C37" s="26"/>
      <c r="D37" s="26"/>
      <c r="E37" s="25"/>
      <c r="F37" s="25"/>
      <c r="G37" s="25"/>
      <c r="H37" s="25"/>
      <c r="I37" s="14" t="s">
        <v>34</v>
      </c>
      <c r="J37" s="3">
        <f t="shared" si="11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25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</row>
    <row r="38" spans="1:201" s="10" customFormat="1" ht="55.8" customHeight="1" x14ac:dyDescent="0.3">
      <c r="A38" s="26"/>
      <c r="B38" s="25"/>
      <c r="C38" s="26"/>
      <c r="D38" s="26"/>
      <c r="E38" s="25"/>
      <c r="F38" s="25"/>
      <c r="G38" s="25"/>
      <c r="H38" s="25"/>
      <c r="I38" s="14" t="s">
        <v>4</v>
      </c>
      <c r="J38" s="3">
        <f>SUM(K38:R38)</f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25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</row>
    <row r="39" spans="1:201" s="8" customFormat="1" x14ac:dyDescent="0.3">
      <c r="A39" s="26" t="s">
        <v>24</v>
      </c>
      <c r="B39" s="25" t="s">
        <v>152</v>
      </c>
      <c r="C39" s="26">
        <v>2021</v>
      </c>
      <c r="D39" s="26">
        <v>2025</v>
      </c>
      <c r="E39" s="25" t="s">
        <v>185</v>
      </c>
      <c r="F39" s="25" t="s">
        <v>5</v>
      </c>
      <c r="G39" s="25" t="s">
        <v>5</v>
      </c>
      <c r="H39" s="25" t="s">
        <v>5</v>
      </c>
      <c r="I39" s="23" t="s">
        <v>3</v>
      </c>
      <c r="J39" s="3">
        <f>SUM(K39:R39)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25" t="s">
        <v>170</v>
      </c>
      <c r="T39" s="21" t="s">
        <v>121</v>
      </c>
      <c r="U39" s="21">
        <v>0</v>
      </c>
      <c r="V39" s="21" t="s">
        <v>5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</row>
    <row r="40" spans="1:201" s="8" customFormat="1" ht="39.6" customHeight="1" x14ac:dyDescent="0.3">
      <c r="A40" s="26"/>
      <c r="B40" s="25"/>
      <c r="C40" s="26"/>
      <c r="D40" s="26"/>
      <c r="E40" s="25"/>
      <c r="F40" s="25"/>
      <c r="G40" s="25"/>
      <c r="H40" s="25"/>
      <c r="I40" s="43" t="s">
        <v>53</v>
      </c>
      <c r="J40" s="42">
        <f>SUM(K41:R41)</f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25"/>
      <c r="T40" s="22" t="s">
        <v>187</v>
      </c>
      <c r="U40" s="21">
        <v>0</v>
      </c>
      <c r="V40" s="21" t="s">
        <v>5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</row>
    <row r="41" spans="1:201" s="8" customFormat="1" ht="55.2" x14ac:dyDescent="0.3">
      <c r="A41" s="26"/>
      <c r="B41" s="25"/>
      <c r="C41" s="26"/>
      <c r="D41" s="26"/>
      <c r="E41" s="25"/>
      <c r="F41" s="25"/>
      <c r="G41" s="25"/>
      <c r="H41" s="25"/>
      <c r="I41" s="43"/>
      <c r="J41" s="42"/>
      <c r="K41" s="42"/>
      <c r="L41" s="42"/>
      <c r="M41" s="42"/>
      <c r="N41" s="42"/>
      <c r="O41" s="42"/>
      <c r="P41" s="42"/>
      <c r="Q41" s="42"/>
      <c r="R41" s="42"/>
      <c r="S41" s="22" t="s">
        <v>166</v>
      </c>
      <c r="T41" s="21" t="s">
        <v>121</v>
      </c>
      <c r="U41" s="21">
        <v>0</v>
      </c>
      <c r="V41" s="21" t="s">
        <v>5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</row>
    <row r="42" spans="1:201" s="8" customFormat="1" ht="55.8" customHeight="1" x14ac:dyDescent="0.3">
      <c r="A42" s="26"/>
      <c r="B42" s="25"/>
      <c r="C42" s="26"/>
      <c r="D42" s="26"/>
      <c r="E42" s="25"/>
      <c r="F42" s="25"/>
      <c r="G42" s="25"/>
      <c r="H42" s="25"/>
      <c r="I42" s="43" t="s">
        <v>34</v>
      </c>
      <c r="J42" s="42">
        <f t="shared" ref="J42" si="12">SUM(K42:R42)</f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22" t="s">
        <v>167</v>
      </c>
      <c r="T42" s="22" t="s">
        <v>183</v>
      </c>
      <c r="U42" s="21">
        <v>0</v>
      </c>
      <c r="V42" s="21" t="s">
        <v>5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</row>
    <row r="43" spans="1:201" s="8" customFormat="1" ht="51" customHeight="1" x14ac:dyDescent="0.3">
      <c r="A43" s="26"/>
      <c r="B43" s="25"/>
      <c r="C43" s="26"/>
      <c r="D43" s="26"/>
      <c r="E43" s="25"/>
      <c r="F43" s="25"/>
      <c r="G43" s="25"/>
      <c r="H43" s="25"/>
      <c r="I43" s="43"/>
      <c r="J43" s="42"/>
      <c r="K43" s="42"/>
      <c r="L43" s="42"/>
      <c r="M43" s="42"/>
      <c r="N43" s="42"/>
      <c r="O43" s="42"/>
      <c r="P43" s="42"/>
      <c r="Q43" s="42"/>
      <c r="R43" s="42"/>
      <c r="S43" s="22" t="s">
        <v>169</v>
      </c>
      <c r="T43" s="22" t="s">
        <v>187</v>
      </c>
      <c r="U43" s="21">
        <v>0</v>
      </c>
      <c r="V43" s="21" t="s">
        <v>5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</row>
    <row r="44" spans="1:201" s="8" customFormat="1" ht="49.2" customHeight="1" x14ac:dyDescent="0.3">
      <c r="A44" s="26"/>
      <c r="B44" s="25"/>
      <c r="C44" s="26"/>
      <c r="D44" s="26"/>
      <c r="E44" s="25"/>
      <c r="F44" s="25"/>
      <c r="G44" s="25"/>
      <c r="H44" s="25"/>
      <c r="I44" s="14" t="s">
        <v>4</v>
      </c>
      <c r="J44" s="3">
        <f>SUM(K44:R44)</f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22" t="s">
        <v>168</v>
      </c>
      <c r="T44" s="22" t="s">
        <v>184</v>
      </c>
      <c r="U44" s="21">
        <v>0</v>
      </c>
      <c r="V44" s="21" t="s">
        <v>5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</row>
    <row r="45" spans="1:201" s="10" customFormat="1" x14ac:dyDescent="0.3">
      <c r="A45" s="26" t="s">
        <v>25</v>
      </c>
      <c r="B45" s="25" t="s">
        <v>153</v>
      </c>
      <c r="C45" s="26">
        <v>2021</v>
      </c>
      <c r="D45" s="26">
        <v>2025</v>
      </c>
      <c r="E45" s="25" t="s">
        <v>6</v>
      </c>
      <c r="F45" s="25" t="s">
        <v>5</v>
      </c>
      <c r="G45" s="25" t="s">
        <v>5</v>
      </c>
      <c r="H45" s="25" t="s">
        <v>5</v>
      </c>
      <c r="I45" s="23" t="s">
        <v>3</v>
      </c>
      <c r="J45" s="3">
        <f>SUM(K45:R45)</f>
        <v>0</v>
      </c>
      <c r="K45" s="3">
        <f>SUM(L45:S45)</f>
        <v>0</v>
      </c>
      <c r="L45" s="3">
        <f>SUM(M45:T45)</f>
        <v>0</v>
      </c>
      <c r="M45" s="3">
        <f>SUM(N45:U45)</f>
        <v>0</v>
      </c>
      <c r="N45" s="3">
        <f>SUM(O45:V45)</f>
        <v>0</v>
      </c>
      <c r="O45" s="3">
        <f>SUM(R45:W45)</f>
        <v>0</v>
      </c>
      <c r="P45" s="3">
        <f t="shared" ref="P45:R45" si="13">SUM(Q45:V45)</f>
        <v>0</v>
      </c>
      <c r="Q45" s="3">
        <f t="shared" si="13"/>
        <v>0</v>
      </c>
      <c r="R45" s="3">
        <f t="shared" si="13"/>
        <v>0</v>
      </c>
      <c r="S45" s="25" t="s">
        <v>5</v>
      </c>
      <c r="T45" s="26" t="s">
        <v>5</v>
      </c>
      <c r="U45" s="26" t="s">
        <v>5</v>
      </c>
      <c r="V45" s="26" t="s">
        <v>5</v>
      </c>
      <c r="W45" s="26" t="s">
        <v>5</v>
      </c>
      <c r="X45" s="26" t="s">
        <v>5</v>
      </c>
      <c r="Y45" s="26" t="s">
        <v>5</v>
      </c>
      <c r="Z45" s="26" t="s">
        <v>5</v>
      </c>
      <c r="AA45" s="26" t="s">
        <v>5</v>
      </c>
      <c r="AB45" s="26" t="s">
        <v>5</v>
      </c>
      <c r="AC45" s="26" t="s">
        <v>5</v>
      </c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</row>
    <row r="46" spans="1:201" s="10" customFormat="1" ht="27.6" x14ac:dyDescent="0.3">
      <c r="A46" s="26"/>
      <c r="B46" s="25"/>
      <c r="C46" s="26"/>
      <c r="D46" s="26"/>
      <c r="E46" s="25"/>
      <c r="F46" s="25"/>
      <c r="G46" s="25"/>
      <c r="H46" s="25"/>
      <c r="I46" s="14" t="s">
        <v>53</v>
      </c>
      <c r="J46" s="3">
        <f t="shared" ref="J46:J47" si="14">SUM(K46:R46)</f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25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</row>
    <row r="47" spans="1:201" s="10" customFormat="1" ht="27.6" x14ac:dyDescent="0.3">
      <c r="A47" s="26"/>
      <c r="B47" s="25"/>
      <c r="C47" s="26"/>
      <c r="D47" s="26"/>
      <c r="E47" s="25"/>
      <c r="F47" s="25"/>
      <c r="G47" s="25"/>
      <c r="H47" s="25"/>
      <c r="I47" s="14" t="s">
        <v>34</v>
      </c>
      <c r="J47" s="3">
        <f t="shared" si="14"/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25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</row>
    <row r="48" spans="1:201" s="11" customFormat="1" ht="45" customHeight="1" x14ac:dyDescent="0.3">
      <c r="A48" s="26"/>
      <c r="B48" s="25"/>
      <c r="C48" s="26"/>
      <c r="D48" s="26"/>
      <c r="E48" s="25"/>
      <c r="F48" s="25"/>
      <c r="G48" s="25"/>
      <c r="H48" s="25"/>
      <c r="I48" s="14" t="s">
        <v>4</v>
      </c>
      <c r="J48" s="3">
        <f>SUM(K48:R48)</f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25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</row>
    <row r="49" spans="1:201" s="10" customFormat="1" x14ac:dyDescent="0.3">
      <c r="A49" s="26" t="s">
        <v>154</v>
      </c>
      <c r="B49" s="25" t="s">
        <v>155</v>
      </c>
      <c r="C49" s="26">
        <v>2021</v>
      </c>
      <c r="D49" s="26">
        <v>2025</v>
      </c>
      <c r="E49" s="25" t="s">
        <v>6</v>
      </c>
      <c r="F49" s="25" t="s">
        <v>5</v>
      </c>
      <c r="G49" s="25" t="s">
        <v>5</v>
      </c>
      <c r="H49" s="25" t="s">
        <v>5</v>
      </c>
      <c r="I49" s="23" t="s">
        <v>3</v>
      </c>
      <c r="J49" s="3">
        <f>SUM(K49:R49)</f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25" t="s">
        <v>5</v>
      </c>
      <c r="T49" s="26" t="s">
        <v>5</v>
      </c>
      <c r="U49" s="26" t="s">
        <v>5</v>
      </c>
      <c r="V49" s="26" t="s">
        <v>5</v>
      </c>
      <c r="W49" s="26" t="s">
        <v>5</v>
      </c>
      <c r="X49" s="26" t="s">
        <v>5</v>
      </c>
      <c r="Y49" s="26" t="s">
        <v>5</v>
      </c>
      <c r="Z49" s="26" t="s">
        <v>5</v>
      </c>
      <c r="AA49" s="26" t="s">
        <v>5</v>
      </c>
      <c r="AB49" s="26" t="s">
        <v>5</v>
      </c>
      <c r="AC49" s="26" t="s">
        <v>5</v>
      </c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</row>
    <row r="50" spans="1:201" s="10" customFormat="1" ht="27.6" x14ac:dyDescent="0.3">
      <c r="A50" s="26"/>
      <c r="B50" s="25"/>
      <c r="C50" s="26"/>
      <c r="D50" s="26"/>
      <c r="E50" s="25"/>
      <c r="F50" s="25"/>
      <c r="G50" s="25"/>
      <c r="H50" s="25"/>
      <c r="I50" s="14" t="s">
        <v>53</v>
      </c>
      <c r="J50" s="3">
        <f t="shared" ref="J50:J51" si="15">SUM(K50:R50)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5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</row>
    <row r="51" spans="1:201" s="10" customFormat="1" ht="27.6" x14ac:dyDescent="0.3">
      <c r="A51" s="26"/>
      <c r="B51" s="25"/>
      <c r="C51" s="26"/>
      <c r="D51" s="26"/>
      <c r="E51" s="25"/>
      <c r="F51" s="25"/>
      <c r="G51" s="25"/>
      <c r="H51" s="25"/>
      <c r="I51" s="14" t="s">
        <v>34</v>
      </c>
      <c r="J51" s="3">
        <f t="shared" si="15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25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</row>
    <row r="52" spans="1:201" s="11" customFormat="1" ht="67.8" customHeight="1" x14ac:dyDescent="0.3">
      <c r="A52" s="26"/>
      <c r="B52" s="25"/>
      <c r="C52" s="26"/>
      <c r="D52" s="26"/>
      <c r="E52" s="25"/>
      <c r="F52" s="25"/>
      <c r="G52" s="25"/>
      <c r="H52" s="25"/>
      <c r="I52" s="14" t="s">
        <v>4</v>
      </c>
      <c r="J52" s="3">
        <f>SUM(K52:R52)</f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25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</row>
    <row r="53" spans="1:201" s="10" customFormat="1" ht="93.6" customHeight="1" x14ac:dyDescent="0.3">
      <c r="A53" s="26" t="s">
        <v>156</v>
      </c>
      <c r="B53" s="25" t="s">
        <v>160</v>
      </c>
      <c r="C53" s="26">
        <v>2021</v>
      </c>
      <c r="D53" s="26">
        <v>2025</v>
      </c>
      <c r="E53" s="25" t="s">
        <v>182</v>
      </c>
      <c r="F53" s="25" t="s">
        <v>5</v>
      </c>
      <c r="G53" s="25" t="s">
        <v>5</v>
      </c>
      <c r="H53" s="25" t="s">
        <v>5</v>
      </c>
      <c r="I53" s="23" t="s">
        <v>3</v>
      </c>
      <c r="J53" s="3">
        <f>SUM(K53:R53)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22" t="s">
        <v>188</v>
      </c>
      <c r="T53" s="22" t="s">
        <v>195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</row>
    <row r="54" spans="1:201" s="10" customFormat="1" ht="51" customHeight="1" x14ac:dyDescent="0.3">
      <c r="A54" s="26"/>
      <c r="B54" s="25"/>
      <c r="C54" s="26"/>
      <c r="D54" s="26"/>
      <c r="E54" s="25"/>
      <c r="F54" s="25"/>
      <c r="G54" s="25"/>
      <c r="H54" s="25"/>
      <c r="I54" s="14" t="s">
        <v>53</v>
      </c>
      <c r="J54" s="3">
        <f t="shared" ref="J54:J55" si="16">SUM(K54:R54)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22" t="s">
        <v>189</v>
      </c>
      <c r="T54" s="22" t="s">
        <v>196</v>
      </c>
      <c r="U54" s="21" t="s">
        <v>5</v>
      </c>
      <c r="V54" s="21" t="s">
        <v>5</v>
      </c>
      <c r="W54" s="21" t="s">
        <v>5</v>
      </c>
      <c r="X54" s="21" t="s">
        <v>5</v>
      </c>
      <c r="Y54" s="21" t="s">
        <v>5</v>
      </c>
      <c r="Z54" s="21" t="s">
        <v>5</v>
      </c>
      <c r="AA54" s="21" t="s">
        <v>5</v>
      </c>
      <c r="AB54" s="21" t="s">
        <v>5</v>
      </c>
      <c r="AC54" s="21" t="s">
        <v>5</v>
      </c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</row>
    <row r="55" spans="1:201" s="10" customFormat="1" ht="55.8" customHeight="1" x14ac:dyDescent="0.3">
      <c r="A55" s="26"/>
      <c r="B55" s="25"/>
      <c r="C55" s="26"/>
      <c r="D55" s="26"/>
      <c r="E55" s="25"/>
      <c r="F55" s="25"/>
      <c r="G55" s="25"/>
      <c r="H55" s="25"/>
      <c r="I55" s="14" t="s">
        <v>34</v>
      </c>
      <c r="J55" s="3">
        <f t="shared" si="16"/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22" t="s">
        <v>190</v>
      </c>
      <c r="T55" s="22" t="s">
        <v>197</v>
      </c>
      <c r="U55" s="21" t="s">
        <v>5</v>
      </c>
      <c r="V55" s="21" t="s">
        <v>5</v>
      </c>
      <c r="W55" s="21" t="s">
        <v>5</v>
      </c>
      <c r="X55" s="21" t="s">
        <v>5</v>
      </c>
      <c r="Y55" s="21" t="s">
        <v>5</v>
      </c>
      <c r="Z55" s="21" t="s">
        <v>5</v>
      </c>
      <c r="AA55" s="21" t="s">
        <v>5</v>
      </c>
      <c r="AB55" s="21" t="s">
        <v>5</v>
      </c>
      <c r="AC55" s="21" t="s">
        <v>5</v>
      </c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</row>
    <row r="56" spans="1:201" s="11" customFormat="1" ht="60.6" customHeight="1" x14ac:dyDescent="0.3">
      <c r="A56" s="26"/>
      <c r="B56" s="25"/>
      <c r="C56" s="26"/>
      <c r="D56" s="26"/>
      <c r="E56" s="25"/>
      <c r="F56" s="25"/>
      <c r="G56" s="25"/>
      <c r="H56" s="25"/>
      <c r="I56" s="25" t="s">
        <v>4</v>
      </c>
      <c r="J56" s="42"/>
      <c r="K56" s="42"/>
      <c r="L56" s="42"/>
      <c r="M56" s="42"/>
      <c r="N56" s="42"/>
      <c r="O56" s="42"/>
      <c r="P56" s="42"/>
      <c r="Q56" s="42"/>
      <c r="R56" s="42"/>
      <c r="S56" s="22" t="s">
        <v>191</v>
      </c>
      <c r="T56" s="22" t="s">
        <v>197</v>
      </c>
      <c r="U56" s="21" t="s">
        <v>5</v>
      </c>
      <c r="V56" s="21" t="s">
        <v>5</v>
      </c>
      <c r="W56" s="21" t="s">
        <v>5</v>
      </c>
      <c r="X56" s="21" t="s">
        <v>5</v>
      </c>
      <c r="Y56" s="21" t="s">
        <v>5</v>
      </c>
      <c r="Z56" s="21" t="s">
        <v>5</v>
      </c>
      <c r="AA56" s="21" t="s">
        <v>5</v>
      </c>
      <c r="AB56" s="21" t="s">
        <v>5</v>
      </c>
      <c r="AC56" s="21" t="s">
        <v>5</v>
      </c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</row>
    <row r="57" spans="1:201" s="11" customFormat="1" ht="66" customHeight="1" x14ac:dyDescent="0.3">
      <c r="A57" s="26"/>
      <c r="B57" s="25"/>
      <c r="C57" s="26"/>
      <c r="D57" s="26"/>
      <c r="E57" s="25"/>
      <c r="F57" s="25"/>
      <c r="G57" s="25"/>
      <c r="H57" s="25"/>
      <c r="I57" s="25"/>
      <c r="J57" s="42"/>
      <c r="K57" s="42"/>
      <c r="L57" s="42"/>
      <c r="M57" s="42"/>
      <c r="N57" s="42"/>
      <c r="O57" s="42"/>
      <c r="P57" s="42"/>
      <c r="Q57" s="42"/>
      <c r="R57" s="42"/>
      <c r="S57" s="22" t="s">
        <v>192</v>
      </c>
      <c r="T57" s="22" t="s">
        <v>121</v>
      </c>
      <c r="U57" s="21">
        <v>0</v>
      </c>
      <c r="V57" s="21" t="s">
        <v>5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</row>
    <row r="58" spans="1:201" s="11" customFormat="1" ht="49.2" customHeight="1" x14ac:dyDescent="0.3">
      <c r="A58" s="26"/>
      <c r="B58" s="25"/>
      <c r="C58" s="26"/>
      <c r="D58" s="26"/>
      <c r="E58" s="25"/>
      <c r="F58" s="25"/>
      <c r="G58" s="25"/>
      <c r="H58" s="25"/>
      <c r="I58" s="25"/>
      <c r="J58" s="42"/>
      <c r="K58" s="42"/>
      <c r="L58" s="42"/>
      <c r="M58" s="42"/>
      <c r="N58" s="42"/>
      <c r="O58" s="42"/>
      <c r="P58" s="42"/>
      <c r="Q58" s="42"/>
      <c r="R58" s="42"/>
      <c r="S58" s="22" t="s">
        <v>193</v>
      </c>
      <c r="T58" s="22" t="s">
        <v>121</v>
      </c>
      <c r="U58" s="21">
        <v>0</v>
      </c>
      <c r="V58" s="21" t="s">
        <v>5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</row>
    <row r="59" spans="1:201" s="11" customFormat="1" ht="55.8" customHeight="1" x14ac:dyDescent="0.3">
      <c r="A59" s="26"/>
      <c r="B59" s="25"/>
      <c r="C59" s="26"/>
      <c r="D59" s="26"/>
      <c r="E59" s="25"/>
      <c r="F59" s="25"/>
      <c r="G59" s="25"/>
      <c r="H59" s="25"/>
      <c r="I59" s="25"/>
      <c r="J59" s="42"/>
      <c r="K59" s="42"/>
      <c r="L59" s="42"/>
      <c r="M59" s="42"/>
      <c r="N59" s="42"/>
      <c r="O59" s="42"/>
      <c r="P59" s="42"/>
      <c r="Q59" s="42"/>
      <c r="R59" s="42"/>
      <c r="S59" s="22" t="s">
        <v>194</v>
      </c>
      <c r="T59" s="22" t="s">
        <v>121</v>
      </c>
      <c r="U59" s="21">
        <v>0</v>
      </c>
      <c r="V59" s="21" t="s">
        <v>5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</row>
    <row r="60" spans="1:201" s="10" customFormat="1" x14ac:dyDescent="0.3">
      <c r="A60" s="26" t="s">
        <v>157</v>
      </c>
      <c r="B60" s="25" t="s">
        <v>161</v>
      </c>
      <c r="C60" s="26">
        <v>2021</v>
      </c>
      <c r="D60" s="26">
        <v>2025</v>
      </c>
      <c r="E60" s="25" t="s">
        <v>6</v>
      </c>
      <c r="F60" s="25" t="s">
        <v>5</v>
      </c>
      <c r="G60" s="25" t="s">
        <v>5</v>
      </c>
      <c r="H60" s="25" t="s">
        <v>5</v>
      </c>
      <c r="I60" s="23" t="s">
        <v>3</v>
      </c>
      <c r="J60" s="3">
        <f>SUM(K60:R60)</f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25" t="s">
        <v>174</v>
      </c>
      <c r="T60" s="26" t="s">
        <v>121</v>
      </c>
      <c r="U60" s="26" t="s">
        <v>5</v>
      </c>
      <c r="V60" s="26" t="s">
        <v>5</v>
      </c>
      <c r="W60" s="26" t="s">
        <v>5</v>
      </c>
      <c r="X60" s="26" t="s">
        <v>5</v>
      </c>
      <c r="Y60" s="26" t="s">
        <v>5</v>
      </c>
      <c r="Z60" s="26" t="s">
        <v>5</v>
      </c>
      <c r="AA60" s="26" t="s">
        <v>5</v>
      </c>
      <c r="AB60" s="26" t="s">
        <v>5</v>
      </c>
      <c r="AC60" s="26" t="s">
        <v>5</v>
      </c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</row>
    <row r="61" spans="1:201" s="10" customFormat="1" ht="27.6" x14ac:dyDescent="0.3">
      <c r="A61" s="26"/>
      <c r="B61" s="25"/>
      <c r="C61" s="26"/>
      <c r="D61" s="26"/>
      <c r="E61" s="25"/>
      <c r="F61" s="25"/>
      <c r="G61" s="25"/>
      <c r="H61" s="25"/>
      <c r="I61" s="14" t="s">
        <v>53</v>
      </c>
      <c r="J61" s="3">
        <f t="shared" ref="J61:J62" si="17">SUM(K61:R61)</f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25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</row>
    <row r="62" spans="1:201" s="10" customFormat="1" ht="27.6" x14ac:dyDescent="0.3">
      <c r="A62" s="26"/>
      <c r="B62" s="25"/>
      <c r="C62" s="26"/>
      <c r="D62" s="26"/>
      <c r="E62" s="25"/>
      <c r="F62" s="25"/>
      <c r="G62" s="25"/>
      <c r="H62" s="25"/>
      <c r="I62" s="14" t="s">
        <v>34</v>
      </c>
      <c r="J62" s="3">
        <f t="shared" si="17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25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</row>
    <row r="63" spans="1:201" s="11" customFormat="1" ht="42" customHeight="1" x14ac:dyDescent="0.3">
      <c r="A63" s="26"/>
      <c r="B63" s="25"/>
      <c r="C63" s="26"/>
      <c r="D63" s="26"/>
      <c r="E63" s="25"/>
      <c r="F63" s="25"/>
      <c r="G63" s="25"/>
      <c r="H63" s="25"/>
      <c r="I63" s="14" t="s">
        <v>4</v>
      </c>
      <c r="J63" s="3">
        <f>SUM(K63:R63)</f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25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</row>
    <row r="64" spans="1:201" s="10" customFormat="1" x14ac:dyDescent="0.3">
      <c r="A64" s="31" t="s">
        <v>158</v>
      </c>
      <c r="B64" s="25" t="s">
        <v>162</v>
      </c>
      <c r="C64" s="26">
        <v>2021</v>
      </c>
      <c r="D64" s="26">
        <v>2025</v>
      </c>
      <c r="E64" s="25" t="s">
        <v>6</v>
      </c>
      <c r="F64" s="25" t="s">
        <v>5</v>
      </c>
      <c r="G64" s="25" t="s">
        <v>5</v>
      </c>
      <c r="H64" s="25" t="s">
        <v>5</v>
      </c>
      <c r="I64" s="23" t="s">
        <v>3</v>
      </c>
      <c r="J64" s="3">
        <f>SUM(K64:R64)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25" t="s">
        <v>5</v>
      </c>
      <c r="T64" s="26" t="s">
        <v>5</v>
      </c>
      <c r="U64" s="26" t="s">
        <v>5</v>
      </c>
      <c r="V64" s="26" t="s">
        <v>5</v>
      </c>
      <c r="W64" s="26" t="s">
        <v>5</v>
      </c>
      <c r="X64" s="26" t="s">
        <v>5</v>
      </c>
      <c r="Y64" s="26" t="s">
        <v>5</v>
      </c>
      <c r="Z64" s="26" t="s">
        <v>5</v>
      </c>
      <c r="AA64" s="26" t="s">
        <v>5</v>
      </c>
      <c r="AB64" s="26" t="s">
        <v>5</v>
      </c>
      <c r="AC64" s="26" t="s">
        <v>5</v>
      </c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</row>
    <row r="65" spans="1:201" s="10" customFormat="1" ht="27.6" x14ac:dyDescent="0.3">
      <c r="A65" s="31"/>
      <c r="B65" s="25"/>
      <c r="C65" s="26"/>
      <c r="D65" s="26"/>
      <c r="E65" s="25"/>
      <c r="F65" s="25"/>
      <c r="G65" s="25"/>
      <c r="H65" s="25"/>
      <c r="I65" s="14" t="s">
        <v>53</v>
      </c>
      <c r="J65" s="3">
        <f t="shared" ref="J65:J66" si="18">SUM(K65:R65)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25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</row>
    <row r="66" spans="1:201" s="10" customFormat="1" ht="27.6" x14ac:dyDescent="0.3">
      <c r="A66" s="31"/>
      <c r="B66" s="25"/>
      <c r="C66" s="26"/>
      <c r="D66" s="26"/>
      <c r="E66" s="25"/>
      <c r="F66" s="25"/>
      <c r="G66" s="25"/>
      <c r="H66" s="25"/>
      <c r="I66" s="14" t="s">
        <v>34</v>
      </c>
      <c r="J66" s="3">
        <f t="shared" si="18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25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</row>
    <row r="67" spans="1:201" s="11" customFormat="1" ht="97.8" customHeight="1" x14ac:dyDescent="0.3">
      <c r="A67" s="31"/>
      <c r="B67" s="25"/>
      <c r="C67" s="26"/>
      <c r="D67" s="26"/>
      <c r="E67" s="25"/>
      <c r="F67" s="25"/>
      <c r="G67" s="25"/>
      <c r="H67" s="25"/>
      <c r="I67" s="14" t="s">
        <v>4</v>
      </c>
      <c r="J67" s="3">
        <f>SUM(K67:R67)</f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25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</row>
    <row r="68" spans="1:201" x14ac:dyDescent="0.3">
      <c r="A68" s="26" t="s">
        <v>159</v>
      </c>
      <c r="B68" s="25" t="s">
        <v>198</v>
      </c>
      <c r="C68" s="26">
        <v>2020</v>
      </c>
      <c r="D68" s="26">
        <v>2025</v>
      </c>
      <c r="E68" s="25" t="s">
        <v>6</v>
      </c>
      <c r="F68" s="25" t="s">
        <v>5</v>
      </c>
      <c r="G68" s="25" t="s">
        <v>5</v>
      </c>
      <c r="H68" s="25" t="s">
        <v>5</v>
      </c>
      <c r="I68" s="23" t="s">
        <v>3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25" t="s">
        <v>5</v>
      </c>
      <c r="T68" s="26" t="s">
        <v>5</v>
      </c>
      <c r="U68" s="26" t="s">
        <v>5</v>
      </c>
      <c r="V68" s="26" t="s">
        <v>5</v>
      </c>
      <c r="W68" s="26" t="s">
        <v>5</v>
      </c>
      <c r="X68" s="26" t="s">
        <v>5</v>
      </c>
      <c r="Y68" s="26" t="s">
        <v>5</v>
      </c>
      <c r="Z68" s="26" t="s">
        <v>5</v>
      </c>
      <c r="AA68" s="26" t="s">
        <v>5</v>
      </c>
      <c r="AB68" s="26" t="s">
        <v>5</v>
      </c>
      <c r="AC68" s="26" t="s">
        <v>5</v>
      </c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</row>
    <row r="69" spans="1:201" ht="27.6" x14ac:dyDescent="0.3">
      <c r="A69" s="26"/>
      <c r="B69" s="25"/>
      <c r="C69" s="26"/>
      <c r="D69" s="26"/>
      <c r="E69" s="25"/>
      <c r="F69" s="25"/>
      <c r="G69" s="25"/>
      <c r="H69" s="25"/>
      <c r="I69" s="14" t="s">
        <v>53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25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</row>
    <row r="70" spans="1:201" ht="27.6" x14ac:dyDescent="0.3">
      <c r="A70" s="26"/>
      <c r="B70" s="25"/>
      <c r="C70" s="26"/>
      <c r="D70" s="26"/>
      <c r="E70" s="25"/>
      <c r="F70" s="25"/>
      <c r="G70" s="25"/>
      <c r="H70" s="25"/>
      <c r="I70" s="14" t="s">
        <v>34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25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</row>
    <row r="71" spans="1:201" ht="27.6" x14ac:dyDescent="0.3">
      <c r="A71" s="26"/>
      <c r="B71" s="25"/>
      <c r="C71" s="26"/>
      <c r="D71" s="26"/>
      <c r="E71" s="25"/>
      <c r="F71" s="25"/>
      <c r="G71" s="25"/>
      <c r="H71" s="25"/>
      <c r="I71" s="14" t="s">
        <v>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25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</row>
    <row r="72" spans="1:201" s="10" customFormat="1" x14ac:dyDescent="0.3">
      <c r="A72" s="26" t="s">
        <v>163</v>
      </c>
      <c r="B72" s="25" t="s">
        <v>199</v>
      </c>
      <c r="C72" s="26">
        <v>2020</v>
      </c>
      <c r="D72" s="26">
        <v>2025</v>
      </c>
      <c r="E72" s="25" t="s">
        <v>6</v>
      </c>
      <c r="F72" s="25" t="s">
        <v>5</v>
      </c>
      <c r="G72" s="25" t="s">
        <v>5</v>
      </c>
      <c r="H72" s="25" t="s">
        <v>5</v>
      </c>
      <c r="I72" s="23" t="s">
        <v>3</v>
      </c>
      <c r="J72" s="3">
        <f>SUM(K72:R72)</f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25" t="s">
        <v>5</v>
      </c>
      <c r="T72" s="26" t="s">
        <v>5</v>
      </c>
      <c r="U72" s="26" t="s">
        <v>5</v>
      </c>
      <c r="V72" s="26" t="s">
        <v>5</v>
      </c>
      <c r="W72" s="26" t="s">
        <v>5</v>
      </c>
      <c r="X72" s="26" t="s">
        <v>5</v>
      </c>
      <c r="Y72" s="26" t="s">
        <v>5</v>
      </c>
      <c r="Z72" s="26" t="s">
        <v>5</v>
      </c>
      <c r="AA72" s="26" t="s">
        <v>5</v>
      </c>
      <c r="AB72" s="26" t="s">
        <v>5</v>
      </c>
      <c r="AC72" s="26" t="s">
        <v>5</v>
      </c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</row>
    <row r="73" spans="1:201" s="10" customFormat="1" ht="27.6" x14ac:dyDescent="0.3">
      <c r="A73" s="26"/>
      <c r="B73" s="25"/>
      <c r="C73" s="26"/>
      <c r="D73" s="26"/>
      <c r="E73" s="25"/>
      <c r="F73" s="25"/>
      <c r="G73" s="25"/>
      <c r="H73" s="25"/>
      <c r="I73" s="14" t="s">
        <v>53</v>
      </c>
      <c r="J73" s="3">
        <f t="shared" ref="J73:J74" si="19">SUM(K73:R73)</f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25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</row>
    <row r="74" spans="1:201" s="10" customFormat="1" ht="27.6" x14ac:dyDescent="0.3">
      <c r="A74" s="26"/>
      <c r="B74" s="25"/>
      <c r="C74" s="26"/>
      <c r="D74" s="26"/>
      <c r="E74" s="25"/>
      <c r="F74" s="25"/>
      <c r="G74" s="25"/>
      <c r="H74" s="25"/>
      <c r="I74" s="14" t="s">
        <v>34</v>
      </c>
      <c r="J74" s="3">
        <f t="shared" si="19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25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</row>
    <row r="75" spans="1:201" s="10" customFormat="1" ht="27.6" x14ac:dyDescent="0.3">
      <c r="A75" s="26"/>
      <c r="B75" s="25"/>
      <c r="C75" s="26"/>
      <c r="D75" s="26"/>
      <c r="E75" s="25"/>
      <c r="F75" s="25"/>
      <c r="G75" s="25"/>
      <c r="H75" s="25"/>
      <c r="I75" s="14" t="s">
        <v>4</v>
      </c>
      <c r="J75" s="3">
        <f>SUM(K75:R75)</f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25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</row>
    <row r="76" spans="1:201" x14ac:dyDescent="0.3">
      <c r="A76" s="26" t="s">
        <v>200</v>
      </c>
      <c r="B76" s="25" t="s">
        <v>203</v>
      </c>
      <c r="C76" s="26">
        <v>2020</v>
      </c>
      <c r="D76" s="26">
        <v>2025</v>
      </c>
      <c r="E76" s="25" t="s">
        <v>6</v>
      </c>
      <c r="F76" s="25" t="s">
        <v>5</v>
      </c>
      <c r="G76" s="25" t="s">
        <v>5</v>
      </c>
      <c r="H76" s="25" t="s">
        <v>5</v>
      </c>
      <c r="I76" s="23" t="s">
        <v>3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25" t="s">
        <v>5</v>
      </c>
      <c r="T76" s="26" t="s">
        <v>5</v>
      </c>
      <c r="U76" s="26" t="s">
        <v>5</v>
      </c>
      <c r="V76" s="26" t="s">
        <v>5</v>
      </c>
      <c r="W76" s="26" t="s">
        <v>5</v>
      </c>
      <c r="X76" s="26" t="s">
        <v>5</v>
      </c>
      <c r="Y76" s="26" t="s">
        <v>5</v>
      </c>
      <c r="Z76" s="26" t="s">
        <v>5</v>
      </c>
      <c r="AA76" s="26" t="s">
        <v>5</v>
      </c>
      <c r="AB76" s="26" t="s">
        <v>5</v>
      </c>
      <c r="AC76" s="26" t="s">
        <v>5</v>
      </c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</row>
    <row r="77" spans="1:201" ht="27.6" x14ac:dyDescent="0.3">
      <c r="A77" s="26"/>
      <c r="B77" s="25"/>
      <c r="C77" s="26"/>
      <c r="D77" s="26"/>
      <c r="E77" s="25"/>
      <c r="F77" s="25"/>
      <c r="G77" s="25"/>
      <c r="H77" s="25"/>
      <c r="I77" s="14" t="s">
        <v>53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25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</row>
    <row r="78" spans="1:201" ht="27.6" x14ac:dyDescent="0.3">
      <c r="A78" s="26"/>
      <c r="B78" s="25"/>
      <c r="C78" s="26"/>
      <c r="D78" s="26"/>
      <c r="E78" s="25"/>
      <c r="F78" s="25"/>
      <c r="G78" s="25"/>
      <c r="H78" s="25"/>
      <c r="I78" s="14" t="s">
        <v>34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25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</row>
    <row r="79" spans="1:201" ht="27.6" x14ac:dyDescent="0.3">
      <c r="A79" s="26"/>
      <c r="B79" s="25"/>
      <c r="C79" s="26"/>
      <c r="D79" s="26"/>
      <c r="E79" s="25"/>
      <c r="F79" s="25"/>
      <c r="G79" s="25"/>
      <c r="H79" s="25"/>
      <c r="I79" s="14" t="s">
        <v>4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25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</row>
    <row r="80" spans="1:201" x14ac:dyDescent="0.3">
      <c r="A80" s="26" t="s">
        <v>201</v>
      </c>
      <c r="B80" s="25" t="s">
        <v>204</v>
      </c>
      <c r="C80" s="26">
        <v>2020</v>
      </c>
      <c r="D80" s="26">
        <v>2025</v>
      </c>
      <c r="E80" s="25" t="s">
        <v>6</v>
      </c>
      <c r="F80" s="25" t="s">
        <v>5</v>
      </c>
      <c r="G80" s="25" t="s">
        <v>5</v>
      </c>
      <c r="H80" s="25" t="s">
        <v>5</v>
      </c>
      <c r="I80" s="23" t="s">
        <v>3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25" t="s">
        <v>5</v>
      </c>
      <c r="T80" s="26" t="s">
        <v>5</v>
      </c>
      <c r="U80" s="26" t="s">
        <v>5</v>
      </c>
      <c r="V80" s="26" t="s">
        <v>5</v>
      </c>
      <c r="W80" s="26" t="s">
        <v>5</v>
      </c>
      <c r="X80" s="26" t="s">
        <v>5</v>
      </c>
      <c r="Y80" s="26" t="s">
        <v>5</v>
      </c>
      <c r="Z80" s="26" t="s">
        <v>5</v>
      </c>
      <c r="AA80" s="26" t="s">
        <v>5</v>
      </c>
      <c r="AB80" s="26" t="s">
        <v>5</v>
      </c>
      <c r="AC80" s="26" t="s">
        <v>5</v>
      </c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</row>
    <row r="81" spans="1:201" ht="27.6" x14ac:dyDescent="0.3">
      <c r="A81" s="26"/>
      <c r="B81" s="25"/>
      <c r="C81" s="26"/>
      <c r="D81" s="26"/>
      <c r="E81" s="25"/>
      <c r="F81" s="25"/>
      <c r="G81" s="25"/>
      <c r="H81" s="25"/>
      <c r="I81" s="14" t="s">
        <v>53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25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</row>
    <row r="82" spans="1:201" ht="27.6" x14ac:dyDescent="0.3">
      <c r="A82" s="26"/>
      <c r="B82" s="25"/>
      <c r="C82" s="26"/>
      <c r="D82" s="26"/>
      <c r="E82" s="25"/>
      <c r="F82" s="25"/>
      <c r="G82" s="25"/>
      <c r="H82" s="25"/>
      <c r="I82" s="14" t="s">
        <v>34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25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</row>
    <row r="83" spans="1:201" ht="27.6" x14ac:dyDescent="0.3">
      <c r="A83" s="26"/>
      <c r="B83" s="25"/>
      <c r="C83" s="26"/>
      <c r="D83" s="26"/>
      <c r="E83" s="25"/>
      <c r="F83" s="25"/>
      <c r="G83" s="25"/>
      <c r="H83" s="25"/>
      <c r="I83" s="14" t="s">
        <v>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25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</row>
    <row r="84" spans="1:201" x14ac:dyDescent="0.3">
      <c r="A84" s="26" t="s">
        <v>202</v>
      </c>
      <c r="B84" s="25" t="s">
        <v>205</v>
      </c>
      <c r="C84" s="26">
        <v>2020</v>
      </c>
      <c r="D84" s="26">
        <v>2025</v>
      </c>
      <c r="E84" s="25" t="s">
        <v>6</v>
      </c>
      <c r="F84" s="25" t="s">
        <v>5</v>
      </c>
      <c r="G84" s="25" t="s">
        <v>5</v>
      </c>
      <c r="H84" s="25" t="s">
        <v>5</v>
      </c>
      <c r="I84" s="23" t="s">
        <v>3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25" t="s">
        <v>5</v>
      </c>
      <c r="T84" s="26" t="s">
        <v>5</v>
      </c>
      <c r="U84" s="26" t="s">
        <v>5</v>
      </c>
      <c r="V84" s="26" t="s">
        <v>5</v>
      </c>
      <c r="W84" s="26" t="s">
        <v>5</v>
      </c>
      <c r="X84" s="26" t="s">
        <v>5</v>
      </c>
      <c r="Y84" s="26" t="s">
        <v>5</v>
      </c>
      <c r="Z84" s="26" t="s">
        <v>5</v>
      </c>
      <c r="AA84" s="26" t="s">
        <v>5</v>
      </c>
      <c r="AB84" s="26" t="s">
        <v>5</v>
      </c>
      <c r="AC84" s="26" t="s">
        <v>5</v>
      </c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</row>
    <row r="85" spans="1:201" ht="27.6" x14ac:dyDescent="0.3">
      <c r="A85" s="26"/>
      <c r="B85" s="25"/>
      <c r="C85" s="26"/>
      <c r="D85" s="26"/>
      <c r="E85" s="25"/>
      <c r="F85" s="25"/>
      <c r="G85" s="25"/>
      <c r="H85" s="25"/>
      <c r="I85" s="14" t="s">
        <v>53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25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</row>
    <row r="86" spans="1:201" ht="27.6" x14ac:dyDescent="0.3">
      <c r="A86" s="26"/>
      <c r="B86" s="25"/>
      <c r="C86" s="26"/>
      <c r="D86" s="26"/>
      <c r="E86" s="25"/>
      <c r="F86" s="25"/>
      <c r="G86" s="25"/>
      <c r="H86" s="25"/>
      <c r="I86" s="14" t="s">
        <v>34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25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</row>
    <row r="87" spans="1:201" ht="27.6" x14ac:dyDescent="0.3">
      <c r="A87" s="26"/>
      <c r="B87" s="25"/>
      <c r="C87" s="26"/>
      <c r="D87" s="26"/>
      <c r="E87" s="25"/>
      <c r="F87" s="25"/>
      <c r="G87" s="25"/>
      <c r="H87" s="25"/>
      <c r="I87" s="14" t="s">
        <v>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25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</row>
    <row r="88" spans="1:201" x14ac:dyDescent="0.3">
      <c r="A88" s="32" t="s">
        <v>54</v>
      </c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</row>
    <row r="89" spans="1:201" x14ac:dyDescent="0.3">
      <c r="A89" s="26" t="s">
        <v>20</v>
      </c>
      <c r="B89" s="25" t="s">
        <v>84</v>
      </c>
      <c r="C89" s="26">
        <v>2020</v>
      </c>
      <c r="D89" s="26">
        <v>2025</v>
      </c>
      <c r="E89" s="25" t="s">
        <v>6</v>
      </c>
      <c r="F89" s="25" t="s">
        <v>5</v>
      </c>
      <c r="G89" s="25" t="s">
        <v>5</v>
      </c>
      <c r="H89" s="25" t="s">
        <v>5</v>
      </c>
      <c r="I89" s="14" t="s">
        <v>3</v>
      </c>
      <c r="J89" s="3">
        <f>SUM(K89:R89)</f>
        <v>18271800</v>
      </c>
      <c r="K89" s="3">
        <f>K90+K91+K92</f>
        <v>4227300</v>
      </c>
      <c r="L89" s="3">
        <f t="shared" ref="L89:R89" si="20">L90+L91+L92</f>
        <v>3843000</v>
      </c>
      <c r="M89" s="3">
        <f t="shared" si="20"/>
        <v>6520499.9999999991</v>
      </c>
      <c r="N89" s="3">
        <f t="shared" si="20"/>
        <v>3381000</v>
      </c>
      <c r="O89" s="3">
        <f t="shared" si="20"/>
        <v>300000</v>
      </c>
      <c r="P89" s="3">
        <f t="shared" ref="P89" si="21">P90+P91+P92</f>
        <v>0</v>
      </c>
      <c r="Q89" s="3">
        <f t="shared" ref="Q89" si="22">Q90+Q91+Q92</f>
        <v>0</v>
      </c>
      <c r="R89" s="3">
        <f t="shared" si="20"/>
        <v>0</v>
      </c>
      <c r="S89" s="26" t="s">
        <v>5</v>
      </c>
      <c r="T89" s="26" t="s">
        <v>5</v>
      </c>
      <c r="U89" s="26" t="s">
        <v>5</v>
      </c>
      <c r="V89" s="26" t="s">
        <v>5</v>
      </c>
      <c r="W89" s="26" t="s">
        <v>5</v>
      </c>
      <c r="X89" s="26" t="s">
        <v>5</v>
      </c>
      <c r="Y89" s="26" t="s">
        <v>5</v>
      </c>
      <c r="Z89" s="26" t="s">
        <v>5</v>
      </c>
      <c r="AA89" s="26" t="s">
        <v>5</v>
      </c>
      <c r="AB89" s="26" t="s">
        <v>5</v>
      </c>
      <c r="AC89" s="26" t="s">
        <v>5</v>
      </c>
    </row>
    <row r="90" spans="1:201" ht="27.6" x14ac:dyDescent="0.3">
      <c r="A90" s="26"/>
      <c r="B90" s="25"/>
      <c r="C90" s="26"/>
      <c r="D90" s="26"/>
      <c r="E90" s="25"/>
      <c r="F90" s="25"/>
      <c r="G90" s="25"/>
      <c r="H90" s="25"/>
      <c r="I90" s="14" t="s">
        <v>53</v>
      </c>
      <c r="J90" s="3">
        <f t="shared" ref="J90:J91" si="23">SUM(K90:R90)</f>
        <v>5209159.6399999997</v>
      </c>
      <c r="K90" s="3">
        <f t="shared" ref="K90:R90" si="24">K94+K98+K102+K106+K114</f>
        <v>1394120.86</v>
      </c>
      <c r="L90" s="3">
        <f t="shared" si="24"/>
        <v>673335.42</v>
      </c>
      <c r="M90" s="3">
        <f t="shared" si="24"/>
        <v>2057089.72</v>
      </c>
      <c r="N90" s="3">
        <f>N94+N98+N102+N106+N114+N110</f>
        <v>1084613.6399999999</v>
      </c>
      <c r="O90" s="3">
        <f t="shared" si="24"/>
        <v>0</v>
      </c>
      <c r="P90" s="3">
        <f t="shared" ref="P90" si="25">P94+P98+P102+P106+P114</f>
        <v>0</v>
      </c>
      <c r="Q90" s="3">
        <f t="shared" ref="Q90" si="26">Q94+Q98+Q102+Q106+Q114</f>
        <v>0</v>
      </c>
      <c r="R90" s="3">
        <f t="shared" si="24"/>
        <v>0</v>
      </c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201" ht="27.6" x14ac:dyDescent="0.3">
      <c r="A91" s="26"/>
      <c r="B91" s="25"/>
      <c r="C91" s="26"/>
      <c r="D91" s="26"/>
      <c r="E91" s="25"/>
      <c r="F91" s="25"/>
      <c r="G91" s="25"/>
      <c r="H91" s="25"/>
      <c r="I91" s="14" t="s">
        <v>34</v>
      </c>
      <c r="J91" s="3">
        <f t="shared" si="23"/>
        <v>12223486.359999999</v>
      </c>
      <c r="K91" s="3">
        <f>K95+K99+K103+K107+K115</f>
        <v>2706360.14</v>
      </c>
      <c r="L91" s="3">
        <f>L95+L99+L103+L107+L115</f>
        <v>3054374.58</v>
      </c>
      <c r="M91" s="3">
        <f>M95+M99+M103+M107+M111+M115</f>
        <v>4267795.2799999993</v>
      </c>
      <c r="N91" s="3">
        <f t="shared" ref="N91:N92" si="27">N95+N99+N103+N107+N115+N111</f>
        <v>2194956.36</v>
      </c>
      <c r="O91" s="3">
        <f>O95+O99+O103+O107+O115</f>
        <v>0</v>
      </c>
      <c r="P91" s="3">
        <f>P95+P99+P103+P107+P115</f>
        <v>0</v>
      </c>
      <c r="Q91" s="3">
        <f>Q95+Q99+Q103+Q107+Q115</f>
        <v>0</v>
      </c>
      <c r="R91" s="3">
        <f>R95+R99+R103+R107+R115</f>
        <v>0</v>
      </c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201" ht="54.6" customHeight="1" x14ac:dyDescent="0.3">
      <c r="A92" s="26"/>
      <c r="B92" s="25"/>
      <c r="C92" s="26"/>
      <c r="D92" s="26"/>
      <c r="E92" s="25"/>
      <c r="F92" s="25"/>
      <c r="G92" s="25"/>
      <c r="H92" s="25"/>
      <c r="I92" s="14" t="s">
        <v>4</v>
      </c>
      <c r="J92" s="3">
        <f>SUM(K92:R92)</f>
        <v>839154</v>
      </c>
      <c r="K92" s="3">
        <f>K96+K100+K104+K108+K116</f>
        <v>126819</v>
      </c>
      <c r="L92" s="3">
        <f t="shared" ref="L92:R92" si="28">L96+L100+L104+L108+L116</f>
        <v>115290</v>
      </c>
      <c r="M92" s="3">
        <f>M96+M100+M104+M108+M116+M112</f>
        <v>195615</v>
      </c>
      <c r="N92" s="3">
        <f t="shared" si="27"/>
        <v>101430</v>
      </c>
      <c r="O92" s="3">
        <f t="shared" si="28"/>
        <v>300000</v>
      </c>
      <c r="P92" s="3">
        <f t="shared" ref="P92" si="29">P96+P100+P104+P108+P116</f>
        <v>0</v>
      </c>
      <c r="Q92" s="3">
        <f t="shared" ref="Q92" si="30">Q96+Q100+Q104+Q108+Q116</f>
        <v>0</v>
      </c>
      <c r="R92" s="3">
        <f t="shared" si="28"/>
        <v>0</v>
      </c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201" x14ac:dyDescent="0.3">
      <c r="A93" s="26" t="s">
        <v>55</v>
      </c>
      <c r="B93" s="25" t="s">
        <v>85</v>
      </c>
      <c r="C93" s="26">
        <v>2020</v>
      </c>
      <c r="D93" s="26">
        <v>2025</v>
      </c>
      <c r="E93" s="25" t="s">
        <v>6</v>
      </c>
      <c r="F93" s="25" t="s">
        <v>5</v>
      </c>
      <c r="G93" s="25" t="s">
        <v>5</v>
      </c>
      <c r="H93" s="25" t="s">
        <v>5</v>
      </c>
      <c r="I93" s="14" t="s">
        <v>3</v>
      </c>
      <c r="J93" s="3">
        <v>0</v>
      </c>
      <c r="K93" s="3">
        <f>K94+K95+K96</f>
        <v>0</v>
      </c>
      <c r="L93" s="3">
        <f t="shared" ref="L93:R93" si="31">L94+L95+L96</f>
        <v>0</v>
      </c>
      <c r="M93" s="3">
        <f t="shared" si="31"/>
        <v>0</v>
      </c>
      <c r="N93" s="3">
        <f t="shared" si="31"/>
        <v>0</v>
      </c>
      <c r="O93" s="3">
        <f t="shared" si="31"/>
        <v>0</v>
      </c>
      <c r="P93" s="3">
        <f t="shared" ref="P93" si="32">P94+P95+P96</f>
        <v>0</v>
      </c>
      <c r="Q93" s="3">
        <f t="shared" ref="Q93" si="33">Q94+Q95+Q96</f>
        <v>0</v>
      </c>
      <c r="R93" s="3">
        <f t="shared" si="31"/>
        <v>0</v>
      </c>
      <c r="S93" s="26" t="s">
        <v>5</v>
      </c>
      <c r="T93" s="26" t="s">
        <v>5</v>
      </c>
      <c r="U93" s="26" t="s">
        <v>5</v>
      </c>
      <c r="V93" s="26" t="s">
        <v>5</v>
      </c>
      <c r="W93" s="26" t="s">
        <v>5</v>
      </c>
      <c r="X93" s="26" t="s">
        <v>5</v>
      </c>
      <c r="Y93" s="26" t="s">
        <v>5</v>
      </c>
      <c r="Z93" s="26" t="s">
        <v>5</v>
      </c>
      <c r="AA93" s="26" t="s">
        <v>5</v>
      </c>
      <c r="AB93" s="26" t="s">
        <v>5</v>
      </c>
      <c r="AC93" s="26" t="s">
        <v>5</v>
      </c>
    </row>
    <row r="94" spans="1:201" ht="27.6" x14ac:dyDescent="0.3">
      <c r="A94" s="26"/>
      <c r="B94" s="25"/>
      <c r="C94" s="26"/>
      <c r="D94" s="26"/>
      <c r="E94" s="25"/>
      <c r="F94" s="25"/>
      <c r="G94" s="25"/>
      <c r="H94" s="25"/>
      <c r="I94" s="14" t="s">
        <v>53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201" ht="27.6" x14ac:dyDescent="0.3">
      <c r="A95" s="26"/>
      <c r="B95" s="25"/>
      <c r="C95" s="26"/>
      <c r="D95" s="26"/>
      <c r="E95" s="25"/>
      <c r="F95" s="25"/>
      <c r="G95" s="25"/>
      <c r="H95" s="25"/>
      <c r="I95" s="14" t="s">
        <v>34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201" ht="40.799999999999997" customHeight="1" x14ac:dyDescent="0.3">
      <c r="A96" s="26"/>
      <c r="B96" s="25"/>
      <c r="C96" s="26"/>
      <c r="D96" s="26"/>
      <c r="E96" s="25"/>
      <c r="F96" s="25"/>
      <c r="G96" s="25"/>
      <c r="H96" s="25"/>
      <c r="I96" s="14" t="s">
        <v>4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</row>
    <row r="97" spans="1:29" x14ac:dyDescent="0.3">
      <c r="A97" s="26" t="s">
        <v>56</v>
      </c>
      <c r="B97" s="25" t="s">
        <v>86</v>
      </c>
      <c r="C97" s="26">
        <v>2020</v>
      </c>
      <c r="D97" s="26">
        <v>2025</v>
      </c>
      <c r="E97" s="25" t="s">
        <v>6</v>
      </c>
      <c r="F97" s="25" t="s">
        <v>5</v>
      </c>
      <c r="G97" s="25" t="s">
        <v>5</v>
      </c>
      <c r="H97" s="25" t="s">
        <v>5</v>
      </c>
      <c r="I97" s="23" t="s">
        <v>3</v>
      </c>
      <c r="J97" s="3">
        <v>0</v>
      </c>
      <c r="K97" s="3">
        <f>K98+K99+K100</f>
        <v>0</v>
      </c>
      <c r="L97" s="3">
        <f t="shared" ref="L97:R97" si="34">L98+L99+L100</f>
        <v>0</v>
      </c>
      <c r="M97" s="3">
        <f t="shared" si="34"/>
        <v>0</v>
      </c>
      <c r="N97" s="3">
        <f t="shared" si="34"/>
        <v>0</v>
      </c>
      <c r="O97" s="3">
        <f t="shared" si="34"/>
        <v>0</v>
      </c>
      <c r="P97" s="3">
        <f t="shared" ref="P97" si="35">P98+P99+P100</f>
        <v>0</v>
      </c>
      <c r="Q97" s="3">
        <f t="shared" ref="Q97" si="36">Q98+Q99+Q100</f>
        <v>0</v>
      </c>
      <c r="R97" s="3">
        <f t="shared" si="34"/>
        <v>0</v>
      </c>
      <c r="S97" s="26" t="s">
        <v>5</v>
      </c>
      <c r="T97" s="26" t="s">
        <v>5</v>
      </c>
      <c r="U97" s="26" t="s">
        <v>5</v>
      </c>
      <c r="V97" s="26" t="s">
        <v>5</v>
      </c>
      <c r="W97" s="26" t="s">
        <v>5</v>
      </c>
      <c r="X97" s="26" t="s">
        <v>5</v>
      </c>
      <c r="Y97" s="26" t="s">
        <v>5</v>
      </c>
      <c r="Z97" s="26" t="s">
        <v>5</v>
      </c>
      <c r="AA97" s="26" t="s">
        <v>5</v>
      </c>
      <c r="AB97" s="26" t="s">
        <v>5</v>
      </c>
      <c r="AC97" s="26" t="s">
        <v>5</v>
      </c>
    </row>
    <row r="98" spans="1:29" ht="28.2" x14ac:dyDescent="0.3">
      <c r="A98" s="26"/>
      <c r="B98" s="25"/>
      <c r="C98" s="26"/>
      <c r="D98" s="26"/>
      <c r="E98" s="25"/>
      <c r="F98" s="25"/>
      <c r="G98" s="25"/>
      <c r="H98" s="25"/>
      <c r="I98" s="12" t="s">
        <v>53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</row>
    <row r="99" spans="1:29" ht="28.2" x14ac:dyDescent="0.3">
      <c r="A99" s="26"/>
      <c r="B99" s="25"/>
      <c r="C99" s="26"/>
      <c r="D99" s="26"/>
      <c r="E99" s="25"/>
      <c r="F99" s="25"/>
      <c r="G99" s="25"/>
      <c r="H99" s="25"/>
      <c r="I99" s="12" t="s">
        <v>34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</row>
    <row r="100" spans="1:29" ht="27.6" x14ac:dyDescent="0.3">
      <c r="A100" s="26"/>
      <c r="B100" s="25"/>
      <c r="C100" s="26"/>
      <c r="D100" s="26"/>
      <c r="E100" s="25"/>
      <c r="F100" s="25"/>
      <c r="G100" s="25"/>
      <c r="H100" s="25"/>
      <c r="I100" s="14" t="s">
        <v>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</row>
    <row r="101" spans="1:29" x14ac:dyDescent="0.3">
      <c r="A101" s="26" t="s">
        <v>57</v>
      </c>
      <c r="B101" s="25" t="s">
        <v>87</v>
      </c>
      <c r="C101" s="26">
        <v>2020</v>
      </c>
      <c r="D101" s="26">
        <v>2025</v>
      </c>
      <c r="E101" s="25" t="s">
        <v>6</v>
      </c>
      <c r="F101" s="25" t="s">
        <v>5</v>
      </c>
      <c r="G101" s="25" t="s">
        <v>5</v>
      </c>
      <c r="H101" s="25" t="s">
        <v>5</v>
      </c>
      <c r="I101" s="14" t="s">
        <v>3</v>
      </c>
      <c r="J101" s="3">
        <v>0</v>
      </c>
      <c r="K101" s="3">
        <f>K102+K103+K104</f>
        <v>0</v>
      </c>
      <c r="L101" s="3">
        <f t="shared" ref="L101:R101" si="37">L102+L103+L104</f>
        <v>0</v>
      </c>
      <c r="M101" s="3">
        <f t="shared" si="37"/>
        <v>0</v>
      </c>
      <c r="N101" s="3">
        <f t="shared" si="37"/>
        <v>0</v>
      </c>
      <c r="O101" s="3">
        <f t="shared" si="37"/>
        <v>0</v>
      </c>
      <c r="P101" s="3">
        <f t="shared" ref="P101" si="38">P102+P103+P104</f>
        <v>0</v>
      </c>
      <c r="Q101" s="3">
        <f t="shared" ref="Q101" si="39">Q102+Q103+Q104</f>
        <v>0</v>
      </c>
      <c r="R101" s="3">
        <f t="shared" si="37"/>
        <v>0</v>
      </c>
      <c r="S101" s="26" t="s">
        <v>5</v>
      </c>
      <c r="T101" s="26" t="s">
        <v>5</v>
      </c>
      <c r="U101" s="26" t="s">
        <v>5</v>
      </c>
      <c r="V101" s="26" t="s">
        <v>5</v>
      </c>
      <c r="W101" s="26" t="s">
        <v>5</v>
      </c>
      <c r="X101" s="26" t="s">
        <v>5</v>
      </c>
      <c r="Y101" s="26" t="s">
        <v>5</v>
      </c>
      <c r="Z101" s="26" t="s">
        <v>5</v>
      </c>
      <c r="AA101" s="26" t="s">
        <v>5</v>
      </c>
      <c r="AB101" s="26" t="s">
        <v>5</v>
      </c>
      <c r="AC101" s="26" t="s">
        <v>5</v>
      </c>
    </row>
    <row r="102" spans="1:29" ht="27.6" x14ac:dyDescent="0.3">
      <c r="A102" s="26"/>
      <c r="B102" s="25"/>
      <c r="C102" s="26"/>
      <c r="D102" s="26"/>
      <c r="E102" s="25"/>
      <c r="F102" s="25"/>
      <c r="G102" s="25"/>
      <c r="H102" s="25"/>
      <c r="I102" s="14" t="s">
        <v>53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</row>
    <row r="103" spans="1:29" ht="27.6" x14ac:dyDescent="0.3">
      <c r="A103" s="26"/>
      <c r="B103" s="25"/>
      <c r="C103" s="26"/>
      <c r="D103" s="26"/>
      <c r="E103" s="25"/>
      <c r="F103" s="25"/>
      <c r="G103" s="25"/>
      <c r="H103" s="25"/>
      <c r="I103" s="14" t="s">
        <v>34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</row>
    <row r="104" spans="1:29" ht="27.6" x14ac:dyDescent="0.3">
      <c r="A104" s="26"/>
      <c r="B104" s="25"/>
      <c r="C104" s="26"/>
      <c r="D104" s="26"/>
      <c r="E104" s="25"/>
      <c r="F104" s="25"/>
      <c r="G104" s="25"/>
      <c r="H104" s="25"/>
      <c r="I104" s="14" t="s">
        <v>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</row>
    <row r="105" spans="1:29" x14ac:dyDescent="0.3">
      <c r="A105" s="26" t="s">
        <v>58</v>
      </c>
      <c r="B105" s="25" t="s">
        <v>88</v>
      </c>
      <c r="C105" s="26">
        <v>2020</v>
      </c>
      <c r="D105" s="26">
        <v>2025</v>
      </c>
      <c r="E105" s="25" t="s">
        <v>6</v>
      </c>
      <c r="F105" s="25" t="s">
        <v>5</v>
      </c>
      <c r="G105" s="25" t="s">
        <v>5</v>
      </c>
      <c r="H105" s="25" t="s">
        <v>5</v>
      </c>
      <c r="I105" s="14" t="s">
        <v>3</v>
      </c>
      <c r="J105" s="3">
        <f>J106+J107+J108</f>
        <v>18145800</v>
      </c>
      <c r="K105" s="3">
        <f t="shared" ref="K105:R105" si="40">K106+K107+K108</f>
        <v>4227300</v>
      </c>
      <c r="L105" s="3">
        <f t="shared" si="40"/>
        <v>3843000</v>
      </c>
      <c r="M105" s="3">
        <f t="shared" si="40"/>
        <v>6394500</v>
      </c>
      <c r="N105" s="3">
        <f t="shared" si="40"/>
        <v>3381000</v>
      </c>
      <c r="O105" s="3">
        <f t="shared" si="40"/>
        <v>300000</v>
      </c>
      <c r="P105" s="3">
        <f t="shared" ref="P105" si="41">P106+P107+P108</f>
        <v>0</v>
      </c>
      <c r="Q105" s="3">
        <f t="shared" ref="Q105" si="42">Q106+Q107+Q108</f>
        <v>0</v>
      </c>
      <c r="R105" s="3">
        <f t="shared" si="40"/>
        <v>0</v>
      </c>
      <c r="S105" s="25" t="s">
        <v>32</v>
      </c>
      <c r="T105" s="26" t="s">
        <v>33</v>
      </c>
      <c r="U105" s="26">
        <v>20</v>
      </c>
      <c r="V105" s="26">
        <v>5</v>
      </c>
      <c r="W105" s="26">
        <v>4</v>
      </c>
      <c r="X105" s="26">
        <v>7</v>
      </c>
      <c r="Y105" s="26">
        <v>4</v>
      </c>
      <c r="Z105" s="26">
        <v>0</v>
      </c>
      <c r="AA105" s="26">
        <v>0</v>
      </c>
      <c r="AB105" s="26">
        <v>0</v>
      </c>
      <c r="AC105" s="26">
        <v>0</v>
      </c>
    </row>
    <row r="106" spans="1:29" ht="27.6" x14ac:dyDescent="0.3">
      <c r="A106" s="26"/>
      <c r="B106" s="25"/>
      <c r="C106" s="26"/>
      <c r="D106" s="26"/>
      <c r="E106" s="25"/>
      <c r="F106" s="25"/>
      <c r="G106" s="25"/>
      <c r="H106" s="25"/>
      <c r="I106" s="14" t="s">
        <v>53</v>
      </c>
      <c r="J106" s="3">
        <f t="shared" ref="J106:J107" si="43">SUM(K106:R106)</f>
        <v>5209159.6399999997</v>
      </c>
      <c r="K106" s="3">
        <v>1394120.86</v>
      </c>
      <c r="L106" s="3">
        <v>673335.42</v>
      </c>
      <c r="M106" s="3">
        <v>2057089.72</v>
      </c>
      <c r="N106" s="3">
        <v>1084613.6399999999</v>
      </c>
      <c r="O106" s="3">
        <v>0</v>
      </c>
      <c r="P106" s="3">
        <v>0</v>
      </c>
      <c r="Q106" s="3">
        <v>0</v>
      </c>
      <c r="R106" s="3">
        <v>0</v>
      </c>
      <c r="S106" s="25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</row>
    <row r="107" spans="1:29" ht="27.6" x14ac:dyDescent="0.3">
      <c r="A107" s="26"/>
      <c r="B107" s="25"/>
      <c r="C107" s="26"/>
      <c r="D107" s="26"/>
      <c r="E107" s="25"/>
      <c r="F107" s="25"/>
      <c r="G107" s="25"/>
      <c r="H107" s="25"/>
      <c r="I107" s="14" t="s">
        <v>34</v>
      </c>
      <c r="J107" s="3">
        <f t="shared" si="43"/>
        <v>12101266.359999999</v>
      </c>
      <c r="K107" s="3">
        <v>2706360.14</v>
      </c>
      <c r="L107" s="3">
        <v>3054374.58</v>
      </c>
      <c r="M107" s="3">
        <v>4145575.28</v>
      </c>
      <c r="N107" s="3">
        <v>2194956.36</v>
      </c>
      <c r="O107" s="3">
        <v>0</v>
      </c>
      <c r="P107" s="3">
        <v>0</v>
      </c>
      <c r="Q107" s="3">
        <v>0</v>
      </c>
      <c r="R107" s="3">
        <v>0</v>
      </c>
      <c r="S107" s="25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</row>
    <row r="108" spans="1:29" ht="27.6" x14ac:dyDescent="0.3">
      <c r="A108" s="26"/>
      <c r="B108" s="25"/>
      <c r="C108" s="27"/>
      <c r="D108" s="27"/>
      <c r="E108" s="25"/>
      <c r="F108" s="29"/>
      <c r="G108" s="29"/>
      <c r="H108" s="29"/>
      <c r="I108" s="14" t="s">
        <v>4</v>
      </c>
      <c r="J108" s="3">
        <f>SUM(K108:R108)</f>
        <v>835374</v>
      </c>
      <c r="K108" s="3">
        <v>126819</v>
      </c>
      <c r="L108" s="3">
        <v>115290</v>
      </c>
      <c r="M108" s="3">
        <v>191835</v>
      </c>
      <c r="N108" s="3">
        <v>101430</v>
      </c>
      <c r="O108" s="3">
        <v>300000</v>
      </c>
      <c r="P108" s="3">
        <v>0</v>
      </c>
      <c r="Q108" s="3">
        <v>0</v>
      </c>
      <c r="R108" s="3">
        <v>0</v>
      </c>
      <c r="S108" s="25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</row>
    <row r="109" spans="1:29" ht="29.25" customHeight="1" x14ac:dyDescent="0.3">
      <c r="A109" s="26" t="s">
        <v>59</v>
      </c>
      <c r="B109" s="38" t="s">
        <v>89</v>
      </c>
      <c r="C109" s="15">
        <v>2020</v>
      </c>
      <c r="D109" s="15">
        <v>2025</v>
      </c>
      <c r="E109" s="39" t="s">
        <v>6</v>
      </c>
      <c r="F109" s="18" t="s">
        <v>5</v>
      </c>
      <c r="G109" s="18" t="s">
        <v>5</v>
      </c>
      <c r="H109" s="18" t="s">
        <v>5</v>
      </c>
      <c r="I109" s="13" t="s">
        <v>3</v>
      </c>
      <c r="J109" s="3">
        <f t="shared" ref="J109:J112" si="44">SUM(K109:R109)</f>
        <v>0</v>
      </c>
      <c r="K109" s="3">
        <f>K110+K111+K112</f>
        <v>0</v>
      </c>
      <c r="L109" s="3">
        <f t="shared" ref="L109:R109" si="45">L110+L111+L112</f>
        <v>0</v>
      </c>
      <c r="M109" s="3">
        <f t="shared" si="45"/>
        <v>0</v>
      </c>
      <c r="N109" s="3">
        <f t="shared" si="45"/>
        <v>0</v>
      </c>
      <c r="O109" s="3">
        <f t="shared" si="45"/>
        <v>0</v>
      </c>
      <c r="P109" s="3">
        <f t="shared" ref="P109" si="46">P110+P111+P112</f>
        <v>0</v>
      </c>
      <c r="Q109" s="3">
        <f t="shared" ref="Q109" si="47">Q110+Q111+Q112</f>
        <v>0</v>
      </c>
      <c r="R109" s="3">
        <f t="shared" si="45"/>
        <v>0</v>
      </c>
      <c r="S109" s="25" t="s">
        <v>98</v>
      </c>
      <c r="T109" s="26" t="s">
        <v>29</v>
      </c>
      <c r="U109" s="26">
        <v>0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</row>
    <row r="110" spans="1:29" ht="27.6" x14ac:dyDescent="0.3">
      <c r="A110" s="26"/>
      <c r="B110" s="38"/>
      <c r="C110" s="16"/>
      <c r="D110" s="16"/>
      <c r="E110" s="39"/>
      <c r="F110" s="19"/>
      <c r="G110" s="19"/>
      <c r="H110" s="19"/>
      <c r="I110" s="13" t="s">
        <v>53</v>
      </c>
      <c r="J110" s="3">
        <f t="shared" si="44"/>
        <v>0</v>
      </c>
      <c r="K110" s="3">
        <v>0</v>
      </c>
      <c r="L110" s="3">
        <v>0</v>
      </c>
      <c r="M110" s="3">
        <v>0</v>
      </c>
      <c r="N110" s="3">
        <f>+N114</f>
        <v>0</v>
      </c>
      <c r="O110" s="3">
        <v>0</v>
      </c>
      <c r="P110" s="3">
        <v>0</v>
      </c>
      <c r="Q110" s="3">
        <v>0</v>
      </c>
      <c r="R110" s="3">
        <v>0</v>
      </c>
      <c r="S110" s="25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</row>
    <row r="111" spans="1:29" ht="27.6" x14ac:dyDescent="0.3">
      <c r="A111" s="26"/>
      <c r="B111" s="38"/>
      <c r="C111" s="16"/>
      <c r="D111" s="16"/>
      <c r="E111" s="39"/>
      <c r="F111" s="19"/>
      <c r="G111" s="19"/>
      <c r="H111" s="19"/>
      <c r="I111" s="13" t="s">
        <v>34</v>
      </c>
      <c r="J111" s="3">
        <f t="shared" si="44"/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25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ht="27.6" x14ac:dyDescent="0.3">
      <c r="A112" s="26"/>
      <c r="B112" s="38"/>
      <c r="C112" s="17"/>
      <c r="D112" s="17"/>
      <c r="E112" s="39"/>
      <c r="F112" s="20"/>
      <c r="G112" s="20"/>
      <c r="H112" s="20"/>
      <c r="I112" s="13" t="s">
        <v>4</v>
      </c>
      <c r="J112" s="3">
        <f t="shared" si="44"/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25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</row>
    <row r="113" spans="1:29" x14ac:dyDescent="0.3">
      <c r="A113" s="26" t="s">
        <v>215</v>
      </c>
      <c r="B113" s="25" t="s">
        <v>216</v>
      </c>
      <c r="C113" s="28">
        <v>2020</v>
      </c>
      <c r="D113" s="28">
        <v>2025</v>
      </c>
      <c r="E113" s="25" t="s">
        <v>6</v>
      </c>
      <c r="F113" s="30" t="s">
        <v>5</v>
      </c>
      <c r="G113" s="30" t="s">
        <v>5</v>
      </c>
      <c r="H113" s="30" t="s">
        <v>5</v>
      </c>
      <c r="I113" s="14" t="s">
        <v>3</v>
      </c>
      <c r="J113" s="3">
        <f>SUM(K113:O113)</f>
        <v>126000</v>
      </c>
      <c r="K113" s="3">
        <f>K114+K115+K116</f>
        <v>0</v>
      </c>
      <c r="L113" s="3">
        <f t="shared" ref="L113:R113" si="48">L114+L115+L116</f>
        <v>0</v>
      </c>
      <c r="M113" s="3">
        <f t="shared" si="48"/>
        <v>126000</v>
      </c>
      <c r="N113" s="3">
        <f t="shared" si="48"/>
        <v>0</v>
      </c>
      <c r="O113" s="3">
        <f t="shared" si="48"/>
        <v>0</v>
      </c>
      <c r="P113" s="3">
        <f t="shared" ref="P113" si="49">P114+P115+P116</f>
        <v>0</v>
      </c>
      <c r="Q113" s="3">
        <f t="shared" ref="Q113" si="50">Q114+Q115+Q116</f>
        <v>0</v>
      </c>
      <c r="R113" s="3">
        <f t="shared" si="48"/>
        <v>0</v>
      </c>
      <c r="S113" s="25" t="s">
        <v>217</v>
      </c>
      <c r="T113" s="26" t="s">
        <v>33</v>
      </c>
      <c r="U113" s="26">
        <v>5</v>
      </c>
      <c r="V113" s="26">
        <v>0</v>
      </c>
      <c r="W113" s="26">
        <v>0</v>
      </c>
      <c r="X113" s="26">
        <v>1</v>
      </c>
      <c r="Y113" s="26" t="s">
        <v>5</v>
      </c>
      <c r="Z113" s="26">
        <v>4</v>
      </c>
      <c r="AA113" s="26" t="s">
        <v>5</v>
      </c>
      <c r="AB113" s="26" t="s">
        <v>5</v>
      </c>
      <c r="AC113" s="26" t="s">
        <v>5</v>
      </c>
    </row>
    <row r="114" spans="1:29" ht="27.6" x14ac:dyDescent="0.3">
      <c r="A114" s="26"/>
      <c r="B114" s="25"/>
      <c r="C114" s="26"/>
      <c r="D114" s="26"/>
      <c r="E114" s="25"/>
      <c r="F114" s="25"/>
      <c r="G114" s="25"/>
      <c r="H114" s="25"/>
      <c r="I114" s="14" t="s">
        <v>53</v>
      </c>
      <c r="J114" s="3">
        <f t="shared" ref="J114:J115" si="51">SUM(K114:O114)</f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25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</row>
    <row r="115" spans="1:29" ht="27.6" x14ac:dyDescent="0.3">
      <c r="A115" s="26"/>
      <c r="B115" s="25"/>
      <c r="C115" s="26"/>
      <c r="D115" s="26"/>
      <c r="E115" s="25"/>
      <c r="F115" s="25"/>
      <c r="G115" s="25"/>
      <c r="H115" s="25"/>
      <c r="I115" s="14" t="s">
        <v>34</v>
      </c>
      <c r="J115" s="3">
        <f t="shared" si="51"/>
        <v>122220</v>
      </c>
      <c r="K115" s="3">
        <v>0</v>
      </c>
      <c r="L115" s="3">
        <v>0</v>
      </c>
      <c r="M115" s="3">
        <v>122220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25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29" ht="27.6" x14ac:dyDescent="0.3">
      <c r="A116" s="26"/>
      <c r="B116" s="25"/>
      <c r="C116" s="26"/>
      <c r="D116" s="26"/>
      <c r="E116" s="25"/>
      <c r="F116" s="25"/>
      <c r="G116" s="25"/>
      <c r="H116" s="25"/>
      <c r="I116" s="14" t="s">
        <v>4</v>
      </c>
      <c r="J116" s="3">
        <f>SUM(K116:O116)</f>
        <v>3780</v>
      </c>
      <c r="K116" s="3">
        <v>0</v>
      </c>
      <c r="L116" s="3">
        <v>0</v>
      </c>
      <c r="M116" s="3">
        <v>3780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25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</row>
    <row r="117" spans="1:29" x14ac:dyDescent="0.3">
      <c r="A117" s="32" t="s">
        <v>60</v>
      </c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</row>
    <row r="118" spans="1:29" x14ac:dyDescent="0.3">
      <c r="A118" s="26">
        <v>3</v>
      </c>
      <c r="B118" s="25" t="s">
        <v>97</v>
      </c>
      <c r="C118" s="26">
        <v>2020</v>
      </c>
      <c r="D118" s="26">
        <v>2025</v>
      </c>
      <c r="E118" s="25" t="s">
        <v>6</v>
      </c>
      <c r="F118" s="25" t="s">
        <v>5</v>
      </c>
      <c r="G118" s="25" t="s">
        <v>5</v>
      </c>
      <c r="H118" s="25" t="s">
        <v>5</v>
      </c>
      <c r="I118" s="23" t="s">
        <v>3</v>
      </c>
      <c r="J118" s="3">
        <f>SUM(K118:R118)</f>
        <v>20628581.740000002</v>
      </c>
      <c r="K118" s="3">
        <f>K119+K120+K121</f>
        <v>4274190</v>
      </c>
      <c r="L118" s="3">
        <f t="shared" ref="L118:R118" si="52">L119+L120+L121</f>
        <v>3174132.63</v>
      </c>
      <c r="M118" s="3">
        <f t="shared" si="52"/>
        <v>5425095.3700000001</v>
      </c>
      <c r="N118" s="3">
        <f t="shared" si="52"/>
        <v>7755163.7400000002</v>
      </c>
      <c r="O118" s="3">
        <f t="shared" si="52"/>
        <v>0</v>
      </c>
      <c r="P118" s="3">
        <f t="shared" ref="P118" si="53">P119+P120+P121</f>
        <v>0</v>
      </c>
      <c r="Q118" s="3">
        <f t="shared" ref="Q118" si="54">Q119+Q120+Q121</f>
        <v>0</v>
      </c>
      <c r="R118" s="3">
        <f t="shared" si="52"/>
        <v>0</v>
      </c>
      <c r="S118" s="25" t="s">
        <v>5</v>
      </c>
      <c r="T118" s="25" t="s">
        <v>5</v>
      </c>
      <c r="U118" s="26" t="s">
        <v>5</v>
      </c>
      <c r="V118" s="26" t="s">
        <v>5</v>
      </c>
      <c r="W118" s="26" t="s">
        <v>5</v>
      </c>
      <c r="X118" s="26" t="s">
        <v>5</v>
      </c>
      <c r="Y118" s="26" t="s">
        <v>5</v>
      </c>
      <c r="Z118" s="26" t="s">
        <v>5</v>
      </c>
      <c r="AA118" s="26" t="s">
        <v>5</v>
      </c>
      <c r="AB118" s="26" t="s">
        <v>5</v>
      </c>
      <c r="AC118" s="26" t="s">
        <v>5</v>
      </c>
    </row>
    <row r="119" spans="1:29" ht="27.6" x14ac:dyDescent="0.3">
      <c r="A119" s="26"/>
      <c r="B119" s="25"/>
      <c r="C119" s="26"/>
      <c r="D119" s="26"/>
      <c r="E119" s="25"/>
      <c r="F119" s="25"/>
      <c r="G119" s="25"/>
      <c r="H119" s="25"/>
      <c r="I119" s="14" t="s">
        <v>53</v>
      </c>
      <c r="J119" s="3">
        <f t="shared" ref="J119:J120" si="55">SUM(K119:R119)</f>
        <v>0</v>
      </c>
      <c r="K119" s="3">
        <f>K123+K127+K131</f>
        <v>0</v>
      </c>
      <c r="L119" s="3">
        <f t="shared" ref="L119:R119" si="56">L123+L127+L131</f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" si="57">P123+P127+P131</f>
        <v>0</v>
      </c>
      <c r="Q119" s="3">
        <f t="shared" ref="Q119" si="58">Q123+Q127+Q131</f>
        <v>0</v>
      </c>
      <c r="R119" s="3">
        <f t="shared" si="56"/>
        <v>0</v>
      </c>
      <c r="S119" s="25"/>
      <c r="T119" s="25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29" ht="27.6" x14ac:dyDescent="0.3">
      <c r="A120" s="26"/>
      <c r="B120" s="25"/>
      <c r="C120" s="26"/>
      <c r="D120" s="26"/>
      <c r="E120" s="25"/>
      <c r="F120" s="25"/>
      <c r="G120" s="25"/>
      <c r="H120" s="25"/>
      <c r="I120" s="14" t="s">
        <v>34</v>
      </c>
      <c r="J120" s="3">
        <f t="shared" si="55"/>
        <v>0</v>
      </c>
      <c r="K120" s="3">
        <f>K124+K128+K132</f>
        <v>0</v>
      </c>
      <c r="L120" s="3">
        <v>0</v>
      </c>
      <c r="M120" s="3">
        <v>0</v>
      </c>
      <c r="N120" s="3">
        <f t="shared" ref="N120" si="59">N124+N128+N132</f>
        <v>0</v>
      </c>
      <c r="O120" s="3">
        <v>0</v>
      </c>
      <c r="P120" s="3">
        <v>0</v>
      </c>
      <c r="Q120" s="3">
        <v>0</v>
      </c>
      <c r="R120" s="3">
        <v>0</v>
      </c>
      <c r="S120" s="25"/>
      <c r="T120" s="25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29" ht="27.6" x14ac:dyDescent="0.3">
      <c r="A121" s="26"/>
      <c r="B121" s="25"/>
      <c r="C121" s="26"/>
      <c r="D121" s="26"/>
      <c r="E121" s="25"/>
      <c r="F121" s="25"/>
      <c r="G121" s="25"/>
      <c r="H121" s="25"/>
      <c r="I121" s="14" t="s">
        <v>4</v>
      </c>
      <c r="J121" s="3">
        <f>SUM(K121:R121)</f>
        <v>20628581.740000002</v>
      </c>
      <c r="K121" s="3">
        <f>K125+K129+K133</f>
        <v>4274190</v>
      </c>
      <c r="L121" s="3">
        <f t="shared" ref="L121:R121" si="60">L125+L129+L133</f>
        <v>3174132.63</v>
      </c>
      <c r="M121" s="3">
        <f t="shared" si="60"/>
        <v>5425095.3700000001</v>
      </c>
      <c r="N121" s="3">
        <f t="shared" si="60"/>
        <v>7755163.7400000002</v>
      </c>
      <c r="O121" s="3">
        <f t="shared" si="60"/>
        <v>0</v>
      </c>
      <c r="P121" s="3">
        <f t="shared" ref="P121" si="61">P125+P129+P133</f>
        <v>0</v>
      </c>
      <c r="Q121" s="3">
        <f t="shared" ref="Q121" si="62">Q125+Q129+Q133</f>
        <v>0</v>
      </c>
      <c r="R121" s="3">
        <f t="shared" si="60"/>
        <v>0</v>
      </c>
      <c r="S121" s="25"/>
      <c r="T121" s="25"/>
      <c r="U121" s="26"/>
      <c r="V121" s="26"/>
      <c r="W121" s="26"/>
      <c r="X121" s="26"/>
      <c r="Y121" s="26"/>
      <c r="Z121" s="26"/>
      <c r="AA121" s="26"/>
      <c r="AB121" s="26"/>
      <c r="AC121" s="26"/>
    </row>
    <row r="122" spans="1:29" x14ac:dyDescent="0.3">
      <c r="A122" s="26" t="s">
        <v>61</v>
      </c>
      <c r="B122" s="25" t="s">
        <v>90</v>
      </c>
      <c r="C122" s="26">
        <v>2020</v>
      </c>
      <c r="D122" s="26">
        <v>2025</v>
      </c>
      <c r="E122" s="25" t="s">
        <v>6</v>
      </c>
      <c r="F122" s="25" t="s">
        <v>5</v>
      </c>
      <c r="G122" s="25" t="s">
        <v>5</v>
      </c>
      <c r="H122" s="25" t="s">
        <v>5</v>
      </c>
      <c r="I122" s="23" t="s">
        <v>3</v>
      </c>
      <c r="J122" s="3">
        <f>SUM(K122:R122)</f>
        <v>7424231.0300000003</v>
      </c>
      <c r="K122" s="3">
        <f>K123+K124+K125</f>
        <v>12000</v>
      </c>
      <c r="L122" s="3">
        <f t="shared" ref="L122:R122" si="63">L123+L124+L125</f>
        <v>611784.63</v>
      </c>
      <c r="M122" s="3">
        <f t="shared" si="63"/>
        <v>1056632.6599999999</v>
      </c>
      <c r="N122" s="3">
        <f t="shared" si="63"/>
        <v>5743813.7400000002</v>
      </c>
      <c r="O122" s="3">
        <f t="shared" si="63"/>
        <v>0</v>
      </c>
      <c r="P122" s="3">
        <f t="shared" ref="P122" si="64">P123+P124+P125</f>
        <v>0</v>
      </c>
      <c r="Q122" s="3">
        <f t="shared" ref="Q122" si="65">Q123+Q124+Q125</f>
        <v>0</v>
      </c>
      <c r="R122" s="3">
        <f t="shared" si="63"/>
        <v>0</v>
      </c>
      <c r="S122" s="25" t="s">
        <v>5</v>
      </c>
      <c r="T122" s="25" t="s">
        <v>5</v>
      </c>
      <c r="U122" s="26" t="s">
        <v>5</v>
      </c>
      <c r="V122" s="26" t="s">
        <v>5</v>
      </c>
      <c r="W122" s="26" t="s">
        <v>5</v>
      </c>
      <c r="X122" s="26" t="s">
        <v>5</v>
      </c>
      <c r="Y122" s="26" t="s">
        <v>5</v>
      </c>
      <c r="Z122" s="26" t="s">
        <v>5</v>
      </c>
      <c r="AA122" s="26" t="s">
        <v>5</v>
      </c>
      <c r="AB122" s="26" t="s">
        <v>5</v>
      </c>
      <c r="AC122" s="26" t="s">
        <v>5</v>
      </c>
    </row>
    <row r="123" spans="1:29" ht="27.6" x14ac:dyDescent="0.3">
      <c r="A123" s="26"/>
      <c r="B123" s="25"/>
      <c r="C123" s="26"/>
      <c r="D123" s="26"/>
      <c r="E123" s="25"/>
      <c r="F123" s="25"/>
      <c r="G123" s="25"/>
      <c r="H123" s="25"/>
      <c r="I123" s="14" t="s">
        <v>53</v>
      </c>
      <c r="J123" s="3">
        <f t="shared" ref="J123:J125" si="66">SUM(K123:R123)</f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25"/>
      <c r="T123" s="25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29" ht="27.6" x14ac:dyDescent="0.3">
      <c r="A124" s="26"/>
      <c r="B124" s="25"/>
      <c r="C124" s="26"/>
      <c r="D124" s="26"/>
      <c r="E124" s="25"/>
      <c r="F124" s="25"/>
      <c r="G124" s="25"/>
      <c r="H124" s="25"/>
      <c r="I124" s="14" t="s">
        <v>34</v>
      </c>
      <c r="J124" s="3">
        <f t="shared" si="66"/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25"/>
      <c r="T124" s="25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ht="27.6" x14ac:dyDescent="0.3">
      <c r="A125" s="26"/>
      <c r="B125" s="25"/>
      <c r="C125" s="26"/>
      <c r="D125" s="26"/>
      <c r="E125" s="25"/>
      <c r="F125" s="25"/>
      <c r="G125" s="25"/>
      <c r="H125" s="25"/>
      <c r="I125" s="14" t="s">
        <v>4</v>
      </c>
      <c r="J125" s="3">
        <f t="shared" si="66"/>
        <v>7424231.0300000003</v>
      </c>
      <c r="K125" s="3">
        <v>12000</v>
      </c>
      <c r="L125" s="3">
        <v>611784.63</v>
      </c>
      <c r="M125" s="3">
        <v>1056632.6599999999</v>
      </c>
      <c r="N125" s="3">
        <v>5743813.7400000002</v>
      </c>
      <c r="O125" s="3">
        <v>0</v>
      </c>
      <c r="P125" s="3">
        <v>0</v>
      </c>
      <c r="Q125" s="3">
        <v>0</v>
      </c>
      <c r="R125" s="3">
        <v>0</v>
      </c>
      <c r="S125" s="25"/>
      <c r="T125" s="25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29" x14ac:dyDescent="0.3">
      <c r="A126" s="26" t="s">
        <v>62</v>
      </c>
      <c r="B126" s="25" t="s">
        <v>91</v>
      </c>
      <c r="C126" s="26">
        <v>2020</v>
      </c>
      <c r="D126" s="26">
        <v>2025</v>
      </c>
      <c r="E126" s="25" t="s">
        <v>6</v>
      </c>
      <c r="F126" s="25" t="s">
        <v>5</v>
      </c>
      <c r="G126" s="25" t="s">
        <v>5</v>
      </c>
      <c r="H126" s="25" t="s">
        <v>5</v>
      </c>
      <c r="I126" s="23" t="s">
        <v>3</v>
      </c>
      <c r="J126" s="3">
        <v>0</v>
      </c>
      <c r="K126" s="3">
        <f>K127+K128+K129</f>
        <v>4262190</v>
      </c>
      <c r="L126" s="3">
        <f t="shared" ref="L126:R126" si="67">L127+L128+L129</f>
        <v>553536</v>
      </c>
      <c r="M126" s="3">
        <f t="shared" si="67"/>
        <v>4368462.71</v>
      </c>
      <c r="N126" s="3">
        <f t="shared" si="67"/>
        <v>2011350</v>
      </c>
      <c r="O126" s="3">
        <f t="shared" si="67"/>
        <v>0</v>
      </c>
      <c r="P126" s="3">
        <f t="shared" ref="P126" si="68">P127+P128+P129</f>
        <v>0</v>
      </c>
      <c r="Q126" s="3">
        <f t="shared" ref="Q126" si="69">Q127+Q128+Q129</f>
        <v>0</v>
      </c>
      <c r="R126" s="3">
        <f t="shared" si="67"/>
        <v>0</v>
      </c>
      <c r="S126" s="25" t="s">
        <v>5</v>
      </c>
      <c r="T126" s="25" t="s">
        <v>5</v>
      </c>
      <c r="U126" s="26" t="s">
        <v>5</v>
      </c>
      <c r="V126" s="26" t="s">
        <v>5</v>
      </c>
      <c r="W126" s="26" t="s">
        <v>5</v>
      </c>
      <c r="X126" s="26" t="s">
        <v>5</v>
      </c>
      <c r="Y126" s="26" t="s">
        <v>5</v>
      </c>
      <c r="Z126" s="26" t="s">
        <v>5</v>
      </c>
      <c r="AA126" s="26" t="s">
        <v>5</v>
      </c>
      <c r="AB126" s="26" t="s">
        <v>5</v>
      </c>
      <c r="AC126" s="26" t="s">
        <v>5</v>
      </c>
    </row>
    <row r="127" spans="1:29" ht="27.6" x14ac:dyDescent="0.3">
      <c r="A127" s="26"/>
      <c r="B127" s="25"/>
      <c r="C127" s="26"/>
      <c r="D127" s="26"/>
      <c r="E127" s="25"/>
      <c r="F127" s="25"/>
      <c r="G127" s="25"/>
      <c r="H127" s="25"/>
      <c r="I127" s="14" t="s">
        <v>53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25"/>
      <c r="T127" s="25"/>
      <c r="U127" s="26"/>
      <c r="V127" s="26"/>
      <c r="W127" s="26"/>
      <c r="X127" s="26"/>
      <c r="Y127" s="26"/>
      <c r="Z127" s="26"/>
      <c r="AA127" s="26"/>
      <c r="AB127" s="26"/>
      <c r="AC127" s="26"/>
    </row>
    <row r="128" spans="1:29" ht="27.6" x14ac:dyDescent="0.3">
      <c r="A128" s="26"/>
      <c r="B128" s="25"/>
      <c r="C128" s="26"/>
      <c r="D128" s="26"/>
      <c r="E128" s="25"/>
      <c r="F128" s="25"/>
      <c r="G128" s="25"/>
      <c r="H128" s="25"/>
      <c r="I128" s="14" t="s">
        <v>34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25"/>
      <c r="T128" s="25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29" ht="27.6" x14ac:dyDescent="0.3">
      <c r="A129" s="26"/>
      <c r="B129" s="25"/>
      <c r="C129" s="26"/>
      <c r="D129" s="26"/>
      <c r="E129" s="25"/>
      <c r="F129" s="25"/>
      <c r="G129" s="25"/>
      <c r="H129" s="25"/>
      <c r="I129" s="14" t="s">
        <v>4</v>
      </c>
      <c r="J129" s="3">
        <v>0</v>
      </c>
      <c r="K129" s="3">
        <v>4262190</v>
      </c>
      <c r="L129" s="3">
        <v>553536</v>
      </c>
      <c r="M129" s="3">
        <v>4368462.71</v>
      </c>
      <c r="N129" s="3">
        <v>2011350</v>
      </c>
      <c r="O129" s="3">
        <v>0</v>
      </c>
      <c r="P129" s="3">
        <v>0</v>
      </c>
      <c r="Q129" s="3">
        <v>0</v>
      </c>
      <c r="R129" s="3">
        <v>0</v>
      </c>
      <c r="S129" s="25"/>
      <c r="T129" s="25"/>
      <c r="U129" s="26"/>
      <c r="V129" s="26"/>
      <c r="W129" s="26"/>
      <c r="X129" s="26"/>
      <c r="Y129" s="26"/>
      <c r="Z129" s="26"/>
      <c r="AA129" s="26"/>
      <c r="AB129" s="26"/>
      <c r="AC129" s="26"/>
    </row>
    <row r="130" spans="1:29" x14ac:dyDescent="0.3">
      <c r="A130" s="26" t="s">
        <v>63</v>
      </c>
      <c r="B130" s="25" t="s">
        <v>92</v>
      </c>
      <c r="C130" s="26">
        <v>2020</v>
      </c>
      <c r="D130" s="26">
        <v>2025</v>
      </c>
      <c r="E130" s="25" t="s">
        <v>6</v>
      </c>
      <c r="F130" s="25" t="s">
        <v>5</v>
      </c>
      <c r="G130" s="25" t="s">
        <v>5</v>
      </c>
      <c r="H130" s="25" t="s">
        <v>5</v>
      </c>
      <c r="I130" s="23" t="s">
        <v>3</v>
      </c>
      <c r="J130" s="3">
        <v>0</v>
      </c>
      <c r="K130" s="3">
        <f>K131+K132+K133</f>
        <v>0</v>
      </c>
      <c r="L130" s="3">
        <f t="shared" ref="L130:R130" si="70">L131+L132+L133</f>
        <v>2008812</v>
      </c>
      <c r="M130" s="3">
        <f t="shared" si="70"/>
        <v>0</v>
      </c>
      <c r="N130" s="3">
        <f t="shared" si="70"/>
        <v>0</v>
      </c>
      <c r="O130" s="3">
        <f t="shared" si="70"/>
        <v>0</v>
      </c>
      <c r="P130" s="3">
        <f t="shared" ref="P130" si="71">P131+P132+P133</f>
        <v>0</v>
      </c>
      <c r="Q130" s="3">
        <f t="shared" ref="Q130" si="72">Q131+Q132+Q133</f>
        <v>0</v>
      </c>
      <c r="R130" s="3">
        <f t="shared" si="70"/>
        <v>0</v>
      </c>
      <c r="S130" s="25" t="s">
        <v>5</v>
      </c>
      <c r="T130" s="25" t="s">
        <v>5</v>
      </c>
      <c r="U130" s="26" t="s">
        <v>5</v>
      </c>
      <c r="V130" s="26" t="s">
        <v>5</v>
      </c>
      <c r="W130" s="26" t="s">
        <v>5</v>
      </c>
      <c r="X130" s="26" t="s">
        <v>5</v>
      </c>
      <c r="Y130" s="26" t="s">
        <v>5</v>
      </c>
      <c r="Z130" s="26" t="s">
        <v>5</v>
      </c>
      <c r="AA130" s="26" t="s">
        <v>5</v>
      </c>
      <c r="AB130" s="26" t="s">
        <v>5</v>
      </c>
      <c r="AC130" s="26" t="s">
        <v>5</v>
      </c>
    </row>
    <row r="131" spans="1:29" ht="27.6" x14ac:dyDescent="0.3">
      <c r="A131" s="26"/>
      <c r="B131" s="25"/>
      <c r="C131" s="26"/>
      <c r="D131" s="26"/>
      <c r="E131" s="25"/>
      <c r="F131" s="25"/>
      <c r="G131" s="25"/>
      <c r="H131" s="25"/>
      <c r="I131" s="14" t="s">
        <v>53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25"/>
      <c r="T131" s="25"/>
      <c r="U131" s="26"/>
      <c r="V131" s="26"/>
      <c r="W131" s="26"/>
      <c r="X131" s="26"/>
      <c r="Y131" s="26"/>
      <c r="Z131" s="26"/>
      <c r="AA131" s="26"/>
      <c r="AB131" s="26"/>
      <c r="AC131" s="26"/>
    </row>
    <row r="132" spans="1:29" ht="27.6" x14ac:dyDescent="0.3">
      <c r="A132" s="26"/>
      <c r="B132" s="25"/>
      <c r="C132" s="26"/>
      <c r="D132" s="26"/>
      <c r="E132" s="25"/>
      <c r="F132" s="25"/>
      <c r="G132" s="25"/>
      <c r="H132" s="25"/>
      <c r="I132" s="14" t="s">
        <v>34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25"/>
      <c r="T132" s="25"/>
      <c r="U132" s="26"/>
      <c r="V132" s="26"/>
      <c r="W132" s="26"/>
      <c r="X132" s="26"/>
      <c r="Y132" s="26"/>
      <c r="Z132" s="26"/>
      <c r="AA132" s="26"/>
      <c r="AB132" s="26"/>
      <c r="AC132" s="26"/>
    </row>
    <row r="133" spans="1:29" ht="27.6" x14ac:dyDescent="0.3">
      <c r="A133" s="26"/>
      <c r="B133" s="25"/>
      <c r="C133" s="26"/>
      <c r="D133" s="26"/>
      <c r="E133" s="25"/>
      <c r="F133" s="25"/>
      <c r="G133" s="25"/>
      <c r="H133" s="25"/>
      <c r="I133" s="14" t="s">
        <v>4</v>
      </c>
      <c r="J133" s="3">
        <v>0</v>
      </c>
      <c r="K133" s="3">
        <v>0</v>
      </c>
      <c r="L133" s="3">
        <v>2008812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25"/>
      <c r="T133" s="25"/>
      <c r="U133" s="26"/>
      <c r="V133" s="26"/>
      <c r="W133" s="26"/>
      <c r="X133" s="26"/>
      <c r="Y133" s="26"/>
      <c r="Z133" s="26"/>
      <c r="AA133" s="26"/>
      <c r="AB133" s="26"/>
      <c r="AC133" s="26"/>
    </row>
    <row r="134" spans="1:29" x14ac:dyDescent="0.3">
      <c r="A134" s="40" t="s">
        <v>64</v>
      </c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</row>
    <row r="135" spans="1:29" x14ac:dyDescent="0.3">
      <c r="A135" s="26">
        <v>4</v>
      </c>
      <c r="B135" s="25" t="s">
        <v>93</v>
      </c>
      <c r="C135" s="26">
        <v>2020</v>
      </c>
      <c r="D135" s="26">
        <v>2025</v>
      </c>
      <c r="E135" s="25" t="s">
        <v>5</v>
      </c>
      <c r="F135" s="25" t="s">
        <v>5</v>
      </c>
      <c r="G135" s="25" t="s">
        <v>5</v>
      </c>
      <c r="H135" s="25" t="s">
        <v>5</v>
      </c>
      <c r="I135" s="24" t="s">
        <v>3</v>
      </c>
      <c r="J135" s="3">
        <f>SUM(K135:R135)</f>
        <v>161450674.84999999</v>
      </c>
      <c r="K135" s="3">
        <f>K136+K137+K138</f>
        <v>1609639.8900000001</v>
      </c>
      <c r="L135" s="3">
        <f t="shared" ref="L135:R135" si="73">L136+L137+L138</f>
        <v>7549493.1900000004</v>
      </c>
      <c r="M135" s="3">
        <f t="shared" si="73"/>
        <v>10351278.18</v>
      </c>
      <c r="N135" s="3">
        <f t="shared" si="73"/>
        <v>16424713.59</v>
      </c>
      <c r="O135" s="3">
        <f t="shared" si="73"/>
        <v>60000000</v>
      </c>
      <c r="P135" s="3">
        <f t="shared" ref="P135" si="74">P136+P137+P138</f>
        <v>65515550</v>
      </c>
      <c r="Q135" s="3">
        <f t="shared" ref="Q135" si="75">Q136+Q137+Q138</f>
        <v>0</v>
      </c>
      <c r="R135" s="3">
        <f t="shared" si="73"/>
        <v>0</v>
      </c>
      <c r="S135" s="25" t="s">
        <v>99</v>
      </c>
      <c r="T135" s="25" t="s">
        <v>19</v>
      </c>
      <c r="U135" s="26">
        <v>19.600000000000001</v>
      </c>
      <c r="V135" s="26">
        <v>9.5</v>
      </c>
      <c r="W135" s="26">
        <v>10.1</v>
      </c>
      <c r="X135" s="26">
        <v>0</v>
      </c>
      <c r="Y135" s="26">
        <v>0</v>
      </c>
      <c r="Z135" s="26">
        <v>0</v>
      </c>
      <c r="AA135" s="26">
        <v>0</v>
      </c>
      <c r="AB135" s="26">
        <v>0</v>
      </c>
      <c r="AC135" s="26">
        <v>0</v>
      </c>
    </row>
    <row r="136" spans="1:29" ht="27.6" x14ac:dyDescent="0.3">
      <c r="A136" s="26"/>
      <c r="B136" s="25"/>
      <c r="C136" s="26"/>
      <c r="D136" s="26"/>
      <c r="E136" s="25"/>
      <c r="F136" s="25"/>
      <c r="G136" s="25"/>
      <c r="H136" s="25"/>
      <c r="I136" s="14" t="s">
        <v>53</v>
      </c>
      <c r="J136" s="3">
        <f t="shared" ref="J136:J138" si="76">SUM(K136:R136)</f>
        <v>0</v>
      </c>
      <c r="K136" s="3">
        <f>K140+K152+K164+K168+K180+K192+K204+K208+K212+K220+K248+K252+K268+K256</f>
        <v>0</v>
      </c>
      <c r="L136" s="3">
        <f t="shared" ref="L136:M136" si="77">L140+L152+L164+L168+L180+L192+L204+L208+L212+L220+L248+L252+L268+L256</f>
        <v>0</v>
      </c>
      <c r="M136" s="3">
        <f t="shared" si="77"/>
        <v>0</v>
      </c>
      <c r="N136" s="3">
        <f>N140+N152+N164+N168+N180+N192+N204+N208+N212+N220+N248+N252+N268++N260+N264+N256</f>
        <v>0</v>
      </c>
      <c r="O136" s="3">
        <f t="shared" ref="O136:R136" si="78">O140+O152+O164+O168+O180+O192+O204+O208+O212+O220+O248+O252+O268++O260+O264+O256</f>
        <v>0</v>
      </c>
      <c r="P136" s="3">
        <f t="shared" si="78"/>
        <v>0</v>
      </c>
      <c r="Q136" s="3">
        <f t="shared" si="78"/>
        <v>0</v>
      </c>
      <c r="R136" s="3">
        <f t="shared" si="78"/>
        <v>0</v>
      </c>
      <c r="S136" s="25"/>
      <c r="T136" s="25"/>
      <c r="U136" s="26"/>
      <c r="V136" s="26"/>
      <c r="W136" s="26"/>
      <c r="X136" s="26"/>
      <c r="Y136" s="26"/>
      <c r="Z136" s="26"/>
      <c r="AA136" s="26"/>
      <c r="AB136" s="26"/>
      <c r="AC136" s="26"/>
    </row>
    <row r="137" spans="1:29" ht="27.6" x14ac:dyDescent="0.3">
      <c r="A137" s="26"/>
      <c r="B137" s="25"/>
      <c r="C137" s="26"/>
      <c r="D137" s="26"/>
      <c r="E137" s="25"/>
      <c r="F137" s="25"/>
      <c r="G137" s="25"/>
      <c r="H137" s="25"/>
      <c r="I137" s="14" t="s">
        <v>34</v>
      </c>
      <c r="J137" s="3">
        <f t="shared" si="76"/>
        <v>25835393.77</v>
      </c>
      <c r="K137" s="3">
        <f>K141+K153+K165+K169+K181+K193+K205+K209+K213+K221+K249+K253+K257+K261+K265+K269</f>
        <v>0</v>
      </c>
      <c r="L137" s="3">
        <f>L141+L153+L165+L169+L181+L193+L205+L209+L213+L221+L249+L253+L257+L261+L265+L269</f>
        <v>5171178.2200000007</v>
      </c>
      <c r="M137" s="3">
        <f>M141+M153+M165+M169+M181+M193+M205+M209+M213+M221+M249+M253+M257+M261+M265+M269</f>
        <v>9231469.6199999992</v>
      </c>
      <c r="N137" s="3">
        <f t="shared" ref="N137:N138" si="79">N141+N153+N165+N169+N181+N193+N205+N209+N213+N221+N249+N253+N269++N261+N265+N257</f>
        <v>11432745.93</v>
      </c>
      <c r="O137" s="3">
        <f t="shared" ref="O137:R138" si="80">O141+O153+O165+O169+O181+O193+O205+O209+O213+O221+O249+O253+O269++O261+O265+O257</f>
        <v>0</v>
      </c>
      <c r="P137" s="3">
        <f t="shared" si="80"/>
        <v>0</v>
      </c>
      <c r="Q137" s="3">
        <f t="shared" si="80"/>
        <v>0</v>
      </c>
      <c r="R137" s="3">
        <f t="shared" si="80"/>
        <v>0</v>
      </c>
      <c r="S137" s="25"/>
      <c r="T137" s="25"/>
      <c r="U137" s="26"/>
      <c r="V137" s="26"/>
      <c r="W137" s="26"/>
      <c r="X137" s="26"/>
      <c r="Y137" s="26"/>
      <c r="Z137" s="26"/>
      <c r="AA137" s="26"/>
      <c r="AB137" s="26"/>
      <c r="AC137" s="26"/>
    </row>
    <row r="138" spans="1:29" ht="27.6" x14ac:dyDescent="0.3">
      <c r="A138" s="26"/>
      <c r="B138" s="25"/>
      <c r="C138" s="26"/>
      <c r="D138" s="26"/>
      <c r="E138" s="25"/>
      <c r="F138" s="25"/>
      <c r="G138" s="25"/>
      <c r="H138" s="25"/>
      <c r="I138" s="14" t="s">
        <v>4</v>
      </c>
      <c r="J138" s="3">
        <f t="shared" si="76"/>
        <v>135615281.07999998</v>
      </c>
      <c r="K138" s="3">
        <f>K142+K154+K166+K170+K182+K194+K206+K210+K214+K222+K250+K254+K270+K258</f>
        <v>1609639.8900000001</v>
      </c>
      <c r="L138" s="3">
        <f>L142+L154+L166+L170+L182+L194+L206+L210+L214+L222+L250+L254+L270+L258</f>
        <v>2378314.9699999997</v>
      </c>
      <c r="M138" s="3">
        <f>M142+M154+M166+M170+M182+M194+M206+M210+M214+M222+M250+M254+M270+M258</f>
        <v>1119808.56</v>
      </c>
      <c r="N138" s="3">
        <f t="shared" si="79"/>
        <v>4991967.66</v>
      </c>
      <c r="O138" s="3">
        <f t="shared" si="80"/>
        <v>60000000</v>
      </c>
      <c r="P138" s="3">
        <f t="shared" si="80"/>
        <v>65515550</v>
      </c>
      <c r="Q138" s="3">
        <f t="shared" si="80"/>
        <v>0</v>
      </c>
      <c r="R138" s="3">
        <f t="shared" si="80"/>
        <v>0</v>
      </c>
      <c r="S138" s="25"/>
      <c r="T138" s="25"/>
      <c r="U138" s="26"/>
      <c r="V138" s="26"/>
      <c r="W138" s="26"/>
      <c r="X138" s="26"/>
      <c r="Y138" s="26"/>
      <c r="Z138" s="26"/>
      <c r="AA138" s="26"/>
      <c r="AB138" s="26"/>
      <c r="AC138" s="26"/>
    </row>
    <row r="139" spans="1:29" x14ac:dyDescent="0.3">
      <c r="A139" s="26" t="s">
        <v>27</v>
      </c>
      <c r="B139" s="25" t="s">
        <v>94</v>
      </c>
      <c r="C139" s="26">
        <v>2020</v>
      </c>
      <c r="D139" s="26">
        <v>2025</v>
      </c>
      <c r="E139" s="25" t="s">
        <v>6</v>
      </c>
      <c r="F139" s="25" t="s">
        <v>5</v>
      </c>
      <c r="G139" s="25" t="s">
        <v>5</v>
      </c>
      <c r="H139" s="25" t="s">
        <v>5</v>
      </c>
      <c r="I139" s="24" t="s">
        <v>3</v>
      </c>
      <c r="J139" s="3">
        <f>SUM(K139:R139)</f>
        <v>475298.89</v>
      </c>
      <c r="K139" s="3">
        <f>K140+K141+K142</f>
        <v>355298.89</v>
      </c>
      <c r="L139" s="3">
        <f t="shared" ref="L139:R139" si="81">L140+L141+L142</f>
        <v>120000</v>
      </c>
      <c r="M139" s="3">
        <f t="shared" si="81"/>
        <v>0</v>
      </c>
      <c r="N139" s="3">
        <f t="shared" si="81"/>
        <v>0</v>
      </c>
      <c r="O139" s="3">
        <f t="shared" si="81"/>
        <v>0</v>
      </c>
      <c r="P139" s="3">
        <f t="shared" ref="P139" si="82">P140+P141+P142</f>
        <v>0</v>
      </c>
      <c r="Q139" s="3">
        <f t="shared" ref="Q139" si="83">Q140+Q141+Q142</f>
        <v>0</v>
      </c>
      <c r="R139" s="3">
        <f t="shared" si="81"/>
        <v>0</v>
      </c>
      <c r="S139" s="26" t="s">
        <v>5</v>
      </c>
      <c r="T139" s="26" t="s">
        <v>5</v>
      </c>
      <c r="U139" s="26" t="s">
        <v>5</v>
      </c>
      <c r="V139" s="26" t="s">
        <v>5</v>
      </c>
      <c r="W139" s="26" t="s">
        <v>5</v>
      </c>
      <c r="X139" s="26" t="s">
        <v>5</v>
      </c>
      <c r="Y139" s="26" t="s">
        <v>5</v>
      </c>
      <c r="Z139" s="26" t="s">
        <v>5</v>
      </c>
      <c r="AA139" s="26" t="s">
        <v>5</v>
      </c>
      <c r="AB139" s="26" t="s">
        <v>5</v>
      </c>
      <c r="AC139" s="26" t="s">
        <v>5</v>
      </c>
    </row>
    <row r="140" spans="1:29" ht="27.6" x14ac:dyDescent="0.3">
      <c r="A140" s="26"/>
      <c r="B140" s="25"/>
      <c r="C140" s="26"/>
      <c r="D140" s="26"/>
      <c r="E140" s="25"/>
      <c r="F140" s="25"/>
      <c r="G140" s="25"/>
      <c r="H140" s="25"/>
      <c r="I140" s="14" t="s">
        <v>53</v>
      </c>
      <c r="J140" s="3">
        <f t="shared" ref="J140:J158" si="84">SUM(K140:R140)</f>
        <v>0</v>
      </c>
      <c r="K140" s="3">
        <f>K144+K148</f>
        <v>0</v>
      </c>
      <c r="L140" s="3">
        <f>L144+L148</f>
        <v>0</v>
      </c>
      <c r="M140" s="3">
        <f t="shared" ref="M140:R140" si="85">M144+M148</f>
        <v>0</v>
      </c>
      <c r="N140" s="3">
        <f t="shared" si="85"/>
        <v>0</v>
      </c>
      <c r="O140" s="3">
        <f t="shared" si="85"/>
        <v>0</v>
      </c>
      <c r="P140" s="3">
        <f t="shared" ref="P140" si="86">P144+P148</f>
        <v>0</v>
      </c>
      <c r="Q140" s="3">
        <f t="shared" ref="Q140" si="87">Q144+Q148</f>
        <v>0</v>
      </c>
      <c r="R140" s="3">
        <f t="shared" si="85"/>
        <v>0</v>
      </c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</row>
    <row r="141" spans="1:29" ht="27.6" x14ac:dyDescent="0.3">
      <c r="A141" s="26"/>
      <c r="B141" s="25"/>
      <c r="C141" s="26"/>
      <c r="D141" s="26"/>
      <c r="E141" s="25"/>
      <c r="F141" s="25"/>
      <c r="G141" s="25"/>
      <c r="H141" s="25"/>
      <c r="I141" s="14" t="s">
        <v>34</v>
      </c>
      <c r="J141" s="3">
        <f t="shared" si="84"/>
        <v>0</v>
      </c>
      <c r="K141" s="3">
        <f>K145+K149</f>
        <v>0</v>
      </c>
      <c r="L141" s="3">
        <f t="shared" ref="L141:L142" si="88">L145+L149</f>
        <v>0</v>
      </c>
      <c r="M141" s="3">
        <f t="shared" ref="M141:R141" si="89">M145+M149</f>
        <v>0</v>
      </c>
      <c r="N141" s="3">
        <f t="shared" si="89"/>
        <v>0</v>
      </c>
      <c r="O141" s="3">
        <f t="shared" si="89"/>
        <v>0</v>
      </c>
      <c r="P141" s="3">
        <f t="shared" ref="P141" si="90">P145+P149</f>
        <v>0</v>
      </c>
      <c r="Q141" s="3">
        <f t="shared" ref="Q141" si="91">Q145+Q149</f>
        <v>0</v>
      </c>
      <c r="R141" s="3">
        <f t="shared" si="89"/>
        <v>0</v>
      </c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</row>
    <row r="142" spans="1:29" ht="39.6" customHeight="1" x14ac:dyDescent="0.3">
      <c r="A142" s="26"/>
      <c r="B142" s="25"/>
      <c r="C142" s="26"/>
      <c r="D142" s="26"/>
      <c r="E142" s="25"/>
      <c r="F142" s="25"/>
      <c r="G142" s="25"/>
      <c r="H142" s="25"/>
      <c r="I142" s="14" t="s">
        <v>4</v>
      </c>
      <c r="J142" s="3">
        <f t="shared" si="84"/>
        <v>475298.89</v>
      </c>
      <c r="K142" s="3">
        <f>K146+K150</f>
        <v>355298.89</v>
      </c>
      <c r="L142" s="3">
        <f t="shared" si="88"/>
        <v>120000</v>
      </c>
      <c r="M142" s="3">
        <f t="shared" ref="M142:R142" si="92">M146+M150</f>
        <v>0</v>
      </c>
      <c r="N142" s="3">
        <f t="shared" si="92"/>
        <v>0</v>
      </c>
      <c r="O142" s="3">
        <f t="shared" si="92"/>
        <v>0</v>
      </c>
      <c r="P142" s="3">
        <f t="shared" ref="P142" si="93">P146+P150</f>
        <v>0</v>
      </c>
      <c r="Q142" s="3">
        <f t="shared" ref="Q142" si="94">Q146+Q150</f>
        <v>0</v>
      </c>
      <c r="R142" s="3">
        <f t="shared" si="92"/>
        <v>0</v>
      </c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</row>
    <row r="143" spans="1:29" x14ac:dyDescent="0.3">
      <c r="A143" s="26" t="s">
        <v>65</v>
      </c>
      <c r="B143" s="25" t="s">
        <v>15</v>
      </c>
      <c r="C143" s="26">
        <v>2020</v>
      </c>
      <c r="D143" s="26">
        <v>2025</v>
      </c>
      <c r="E143" s="25" t="s">
        <v>6</v>
      </c>
      <c r="F143" s="25" t="s">
        <v>5</v>
      </c>
      <c r="G143" s="25" t="s">
        <v>5</v>
      </c>
      <c r="H143" s="25" t="s">
        <v>5</v>
      </c>
      <c r="I143" s="24" t="s">
        <v>3</v>
      </c>
      <c r="J143" s="3">
        <f t="shared" si="84"/>
        <v>355298.89</v>
      </c>
      <c r="K143" s="3">
        <f>K144+K145+K146</f>
        <v>355298.89</v>
      </c>
      <c r="L143" s="3">
        <f t="shared" ref="L143:R143" si="95">L144+L145+L146</f>
        <v>0</v>
      </c>
      <c r="M143" s="3">
        <f t="shared" si="95"/>
        <v>0</v>
      </c>
      <c r="N143" s="3">
        <f t="shared" si="95"/>
        <v>0</v>
      </c>
      <c r="O143" s="3">
        <f t="shared" si="95"/>
        <v>0</v>
      </c>
      <c r="P143" s="3">
        <f t="shared" ref="P143" si="96">P144+P145+P146</f>
        <v>0</v>
      </c>
      <c r="Q143" s="3">
        <f t="shared" ref="Q143" si="97">Q144+Q145+Q146</f>
        <v>0</v>
      </c>
      <c r="R143" s="3">
        <f t="shared" si="95"/>
        <v>0</v>
      </c>
      <c r="S143" s="26" t="s">
        <v>5</v>
      </c>
      <c r="T143" s="26" t="s">
        <v>5</v>
      </c>
      <c r="U143" s="26" t="s">
        <v>5</v>
      </c>
      <c r="V143" s="26" t="s">
        <v>5</v>
      </c>
      <c r="W143" s="26" t="s">
        <v>5</v>
      </c>
      <c r="X143" s="26" t="s">
        <v>5</v>
      </c>
      <c r="Y143" s="26" t="s">
        <v>5</v>
      </c>
      <c r="Z143" s="26" t="s">
        <v>5</v>
      </c>
      <c r="AA143" s="26" t="s">
        <v>5</v>
      </c>
      <c r="AB143" s="26" t="s">
        <v>5</v>
      </c>
      <c r="AC143" s="26" t="s">
        <v>5</v>
      </c>
    </row>
    <row r="144" spans="1:29" ht="27.6" x14ac:dyDescent="0.3">
      <c r="A144" s="26"/>
      <c r="B144" s="25"/>
      <c r="C144" s="26"/>
      <c r="D144" s="26"/>
      <c r="E144" s="25"/>
      <c r="F144" s="25"/>
      <c r="G144" s="25"/>
      <c r="H144" s="25"/>
      <c r="I144" s="14" t="s">
        <v>53</v>
      </c>
      <c r="J144" s="3">
        <f t="shared" si="84"/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</row>
    <row r="145" spans="1:29" ht="27.6" x14ac:dyDescent="0.3">
      <c r="A145" s="26"/>
      <c r="B145" s="25"/>
      <c r="C145" s="26"/>
      <c r="D145" s="26"/>
      <c r="E145" s="25"/>
      <c r="F145" s="25"/>
      <c r="G145" s="25"/>
      <c r="H145" s="25"/>
      <c r="I145" s="14" t="s">
        <v>34</v>
      </c>
      <c r="J145" s="3">
        <f t="shared" si="84"/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</row>
    <row r="146" spans="1:29" ht="37.200000000000003" customHeight="1" x14ac:dyDescent="0.3">
      <c r="A146" s="26"/>
      <c r="B146" s="25"/>
      <c r="C146" s="26"/>
      <c r="D146" s="26"/>
      <c r="E146" s="25"/>
      <c r="F146" s="25"/>
      <c r="G146" s="25"/>
      <c r="H146" s="25"/>
      <c r="I146" s="14" t="s">
        <v>4</v>
      </c>
      <c r="J146" s="3">
        <f t="shared" si="84"/>
        <v>355298.89</v>
      </c>
      <c r="K146" s="3">
        <v>355298.89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</row>
    <row r="147" spans="1:29" x14ac:dyDescent="0.3">
      <c r="A147" s="26" t="s">
        <v>66</v>
      </c>
      <c r="B147" s="25" t="s">
        <v>16</v>
      </c>
      <c r="C147" s="26">
        <v>2020</v>
      </c>
      <c r="D147" s="26">
        <v>2025</v>
      </c>
      <c r="E147" s="25" t="s">
        <v>6</v>
      </c>
      <c r="F147" s="25" t="s">
        <v>5</v>
      </c>
      <c r="G147" s="25" t="s">
        <v>5</v>
      </c>
      <c r="H147" s="25" t="s">
        <v>5</v>
      </c>
      <c r="I147" s="24" t="s">
        <v>3</v>
      </c>
      <c r="J147" s="3">
        <f t="shared" si="84"/>
        <v>120000</v>
      </c>
      <c r="K147" s="3">
        <f>K148+K149+K150</f>
        <v>0</v>
      </c>
      <c r="L147" s="3">
        <f t="shared" ref="L147:R147" si="98">L148+L149+L150</f>
        <v>120000</v>
      </c>
      <c r="M147" s="3">
        <f t="shared" si="98"/>
        <v>0</v>
      </c>
      <c r="N147" s="3">
        <f t="shared" si="98"/>
        <v>0</v>
      </c>
      <c r="O147" s="3">
        <f t="shared" si="98"/>
        <v>0</v>
      </c>
      <c r="P147" s="3">
        <f t="shared" ref="P147" si="99">P148+P149+P150</f>
        <v>0</v>
      </c>
      <c r="Q147" s="3">
        <f t="shared" ref="Q147" si="100">Q148+Q149+Q150</f>
        <v>0</v>
      </c>
      <c r="R147" s="3">
        <f t="shared" si="98"/>
        <v>0</v>
      </c>
      <c r="S147" s="26" t="s">
        <v>5</v>
      </c>
      <c r="T147" s="26" t="s">
        <v>5</v>
      </c>
      <c r="U147" s="26" t="s">
        <v>5</v>
      </c>
      <c r="V147" s="26" t="s">
        <v>5</v>
      </c>
      <c r="W147" s="26" t="s">
        <v>5</v>
      </c>
      <c r="X147" s="26" t="s">
        <v>5</v>
      </c>
      <c r="Y147" s="26" t="s">
        <v>5</v>
      </c>
      <c r="Z147" s="26" t="s">
        <v>5</v>
      </c>
      <c r="AA147" s="26" t="s">
        <v>5</v>
      </c>
      <c r="AB147" s="26" t="s">
        <v>5</v>
      </c>
      <c r="AC147" s="26" t="s">
        <v>5</v>
      </c>
    </row>
    <row r="148" spans="1:29" ht="27.6" x14ac:dyDescent="0.3">
      <c r="A148" s="26"/>
      <c r="B148" s="25"/>
      <c r="C148" s="26"/>
      <c r="D148" s="26"/>
      <c r="E148" s="25"/>
      <c r="F148" s="25"/>
      <c r="G148" s="25"/>
      <c r="H148" s="25"/>
      <c r="I148" s="14" t="s">
        <v>53</v>
      </c>
      <c r="J148" s="3">
        <f t="shared" si="84"/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</row>
    <row r="149" spans="1:29" ht="27.6" x14ac:dyDescent="0.3">
      <c r="A149" s="26"/>
      <c r="B149" s="25"/>
      <c r="C149" s="26"/>
      <c r="D149" s="26"/>
      <c r="E149" s="25"/>
      <c r="F149" s="25"/>
      <c r="G149" s="25"/>
      <c r="H149" s="25"/>
      <c r="I149" s="14" t="s">
        <v>34</v>
      </c>
      <c r="J149" s="3">
        <f t="shared" si="84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</row>
    <row r="150" spans="1:29" ht="42" customHeight="1" x14ac:dyDescent="0.3">
      <c r="A150" s="26"/>
      <c r="B150" s="25"/>
      <c r="C150" s="26"/>
      <c r="D150" s="26"/>
      <c r="E150" s="25"/>
      <c r="F150" s="25"/>
      <c r="G150" s="25"/>
      <c r="H150" s="25"/>
      <c r="I150" s="14" t="s">
        <v>4</v>
      </c>
      <c r="J150" s="3">
        <f t="shared" si="84"/>
        <v>120000</v>
      </c>
      <c r="K150" s="3">
        <v>0</v>
      </c>
      <c r="L150" s="3">
        <v>120000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</row>
    <row r="151" spans="1:29" x14ac:dyDescent="0.3">
      <c r="A151" s="26" t="s">
        <v>28</v>
      </c>
      <c r="B151" s="25" t="s">
        <v>112</v>
      </c>
      <c r="C151" s="26">
        <v>2020</v>
      </c>
      <c r="D151" s="26">
        <v>2025</v>
      </c>
      <c r="E151" s="25" t="s">
        <v>6</v>
      </c>
      <c r="F151" s="25" t="s">
        <v>5</v>
      </c>
      <c r="G151" s="25" t="s">
        <v>5</v>
      </c>
      <c r="H151" s="25" t="s">
        <v>5</v>
      </c>
      <c r="I151" s="24" t="s">
        <v>3</v>
      </c>
      <c r="J151" s="3">
        <f t="shared" si="84"/>
        <v>1903396.04</v>
      </c>
      <c r="K151" s="3">
        <f t="shared" ref="K151:R151" si="101">K155+K159</f>
        <v>1094341</v>
      </c>
      <c r="L151" s="3">
        <f t="shared" ref="L151" si="102">L152+L153+L154</f>
        <v>809055.04</v>
      </c>
      <c r="M151" s="3">
        <f t="shared" si="101"/>
        <v>0</v>
      </c>
      <c r="N151" s="3">
        <f t="shared" si="101"/>
        <v>0</v>
      </c>
      <c r="O151" s="3">
        <f t="shared" si="101"/>
        <v>0</v>
      </c>
      <c r="P151" s="3">
        <f t="shared" ref="P151" si="103">P155+P159</f>
        <v>0</v>
      </c>
      <c r="Q151" s="3">
        <f t="shared" ref="Q151" si="104">Q155+Q159</f>
        <v>0</v>
      </c>
      <c r="R151" s="3">
        <f t="shared" si="101"/>
        <v>0</v>
      </c>
      <c r="S151" s="26" t="s">
        <v>5</v>
      </c>
      <c r="T151" s="26" t="s">
        <v>5</v>
      </c>
      <c r="U151" s="26" t="s">
        <v>5</v>
      </c>
      <c r="V151" s="26" t="s">
        <v>5</v>
      </c>
      <c r="W151" s="26" t="s">
        <v>5</v>
      </c>
      <c r="X151" s="26" t="s">
        <v>5</v>
      </c>
      <c r="Y151" s="26" t="s">
        <v>5</v>
      </c>
      <c r="Z151" s="26" t="s">
        <v>5</v>
      </c>
      <c r="AA151" s="26" t="s">
        <v>5</v>
      </c>
      <c r="AB151" s="26" t="s">
        <v>5</v>
      </c>
      <c r="AC151" s="26" t="s">
        <v>5</v>
      </c>
    </row>
    <row r="152" spans="1:29" ht="27.6" x14ac:dyDescent="0.3">
      <c r="A152" s="26"/>
      <c r="B152" s="25"/>
      <c r="C152" s="26"/>
      <c r="D152" s="26"/>
      <c r="E152" s="25"/>
      <c r="F152" s="25"/>
      <c r="G152" s="25"/>
      <c r="H152" s="25"/>
      <c r="I152" s="14" t="s">
        <v>53</v>
      </c>
      <c r="J152" s="3">
        <f t="shared" si="84"/>
        <v>0</v>
      </c>
      <c r="K152" s="3">
        <v>0</v>
      </c>
      <c r="L152" s="3">
        <f>L156+L160</f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</row>
    <row r="153" spans="1:29" ht="27.6" x14ac:dyDescent="0.3">
      <c r="A153" s="26"/>
      <c r="B153" s="25"/>
      <c r="C153" s="26"/>
      <c r="D153" s="26"/>
      <c r="E153" s="25"/>
      <c r="F153" s="25"/>
      <c r="G153" s="25"/>
      <c r="H153" s="25"/>
      <c r="I153" s="14" t="s">
        <v>34</v>
      </c>
      <c r="J153" s="3">
        <f t="shared" si="84"/>
        <v>0</v>
      </c>
      <c r="K153" s="3">
        <v>0</v>
      </c>
      <c r="L153" s="3">
        <f t="shared" ref="L153:L154" si="105">L157+L161</f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</row>
    <row r="154" spans="1:29" ht="39.6" customHeight="1" x14ac:dyDescent="0.3">
      <c r="A154" s="26"/>
      <c r="B154" s="25"/>
      <c r="C154" s="26"/>
      <c r="D154" s="26"/>
      <c r="E154" s="25"/>
      <c r="F154" s="25"/>
      <c r="G154" s="25"/>
      <c r="H154" s="25"/>
      <c r="I154" s="14" t="s">
        <v>4</v>
      </c>
      <c r="J154" s="3">
        <f t="shared" si="84"/>
        <v>1903396.04</v>
      </c>
      <c r="K154" s="3">
        <f t="shared" ref="K154:R154" si="106">K158+K162</f>
        <v>1094341</v>
      </c>
      <c r="L154" s="3">
        <f t="shared" si="105"/>
        <v>809055.04</v>
      </c>
      <c r="M154" s="3">
        <f t="shared" si="106"/>
        <v>0</v>
      </c>
      <c r="N154" s="3">
        <f t="shared" si="106"/>
        <v>0</v>
      </c>
      <c r="O154" s="3">
        <f t="shared" si="106"/>
        <v>0</v>
      </c>
      <c r="P154" s="3">
        <f t="shared" ref="P154" si="107">P158+P162</f>
        <v>0</v>
      </c>
      <c r="Q154" s="3">
        <f t="shared" ref="Q154" si="108">Q158+Q162</f>
        <v>0</v>
      </c>
      <c r="R154" s="3">
        <f t="shared" si="106"/>
        <v>0</v>
      </c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</row>
    <row r="155" spans="1:29" x14ac:dyDescent="0.3">
      <c r="A155" s="26" t="s">
        <v>67</v>
      </c>
      <c r="B155" s="25" t="s">
        <v>15</v>
      </c>
      <c r="C155" s="26">
        <v>2020</v>
      </c>
      <c r="D155" s="26">
        <v>2025</v>
      </c>
      <c r="E155" s="25" t="s">
        <v>6</v>
      </c>
      <c r="F155" s="25" t="s">
        <v>5</v>
      </c>
      <c r="G155" s="25" t="s">
        <v>5</v>
      </c>
      <c r="H155" s="25" t="s">
        <v>5</v>
      </c>
      <c r="I155" s="24" t="s">
        <v>3</v>
      </c>
      <c r="J155" s="3">
        <f t="shared" si="84"/>
        <v>1094341</v>
      </c>
      <c r="K155" s="3">
        <v>1094341</v>
      </c>
      <c r="L155" s="3">
        <f t="shared" ref="L155" si="109">L156+L157+L158</f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26" t="s">
        <v>5</v>
      </c>
      <c r="T155" s="26" t="s">
        <v>5</v>
      </c>
      <c r="U155" s="26" t="s">
        <v>5</v>
      </c>
      <c r="V155" s="26" t="s">
        <v>5</v>
      </c>
      <c r="W155" s="26" t="s">
        <v>5</v>
      </c>
      <c r="X155" s="26" t="s">
        <v>5</v>
      </c>
      <c r="Y155" s="26" t="s">
        <v>5</v>
      </c>
      <c r="Z155" s="26" t="s">
        <v>5</v>
      </c>
      <c r="AA155" s="26" t="s">
        <v>5</v>
      </c>
      <c r="AB155" s="26" t="s">
        <v>5</v>
      </c>
      <c r="AC155" s="26" t="s">
        <v>5</v>
      </c>
    </row>
    <row r="156" spans="1:29" ht="27.6" x14ac:dyDescent="0.3">
      <c r="A156" s="26"/>
      <c r="B156" s="25"/>
      <c r="C156" s="26"/>
      <c r="D156" s="26"/>
      <c r="E156" s="25"/>
      <c r="F156" s="25"/>
      <c r="G156" s="25"/>
      <c r="H156" s="25"/>
      <c r="I156" s="14" t="s">
        <v>53</v>
      </c>
      <c r="J156" s="3">
        <f t="shared" si="84"/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</row>
    <row r="157" spans="1:29" ht="27.6" x14ac:dyDescent="0.3">
      <c r="A157" s="26"/>
      <c r="B157" s="25"/>
      <c r="C157" s="26"/>
      <c r="D157" s="26"/>
      <c r="E157" s="25"/>
      <c r="F157" s="25"/>
      <c r="G157" s="25"/>
      <c r="H157" s="25"/>
      <c r="I157" s="14" t="s">
        <v>34</v>
      </c>
      <c r="J157" s="3">
        <f t="shared" si="84"/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</row>
    <row r="158" spans="1:29" ht="27.6" x14ac:dyDescent="0.3">
      <c r="A158" s="26"/>
      <c r="B158" s="25"/>
      <c r="C158" s="26"/>
      <c r="D158" s="26"/>
      <c r="E158" s="25"/>
      <c r="F158" s="25"/>
      <c r="G158" s="25"/>
      <c r="H158" s="25"/>
      <c r="I158" s="14" t="s">
        <v>4</v>
      </c>
      <c r="J158" s="3">
        <f t="shared" si="84"/>
        <v>1094341</v>
      </c>
      <c r="K158" s="3">
        <v>1094341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</row>
    <row r="159" spans="1:29" x14ac:dyDescent="0.3">
      <c r="A159" s="26" t="s">
        <v>68</v>
      </c>
      <c r="B159" s="25" t="s">
        <v>16</v>
      </c>
      <c r="C159" s="26">
        <v>2020</v>
      </c>
      <c r="D159" s="26">
        <v>2025</v>
      </c>
      <c r="E159" s="25" t="s">
        <v>6</v>
      </c>
      <c r="F159" s="25" t="s">
        <v>5</v>
      </c>
      <c r="G159" s="25" t="s">
        <v>5</v>
      </c>
      <c r="H159" s="25" t="s">
        <v>5</v>
      </c>
      <c r="I159" s="24" t="s">
        <v>3</v>
      </c>
      <c r="J159" s="3">
        <f t="shared" ref="J159:J194" si="110">SUM(K159:R159)</f>
        <v>809055.04</v>
      </c>
      <c r="K159" s="3">
        <f>K160+K161+K162</f>
        <v>0</v>
      </c>
      <c r="L159" s="3">
        <f t="shared" ref="L159:R159" si="111">L160+L161+L162</f>
        <v>809055.04</v>
      </c>
      <c r="M159" s="3">
        <f t="shared" si="111"/>
        <v>0</v>
      </c>
      <c r="N159" s="3">
        <f t="shared" si="111"/>
        <v>0</v>
      </c>
      <c r="O159" s="3">
        <f t="shared" si="111"/>
        <v>0</v>
      </c>
      <c r="P159" s="3">
        <f t="shared" ref="P159" si="112">P160+P161+P162</f>
        <v>0</v>
      </c>
      <c r="Q159" s="3">
        <f t="shared" ref="Q159" si="113">Q160+Q161+Q162</f>
        <v>0</v>
      </c>
      <c r="R159" s="3">
        <f t="shared" si="111"/>
        <v>0</v>
      </c>
      <c r="S159" s="26" t="s">
        <v>5</v>
      </c>
      <c r="T159" s="26" t="s">
        <v>5</v>
      </c>
      <c r="U159" s="26" t="s">
        <v>5</v>
      </c>
      <c r="V159" s="26" t="s">
        <v>5</v>
      </c>
      <c r="W159" s="26" t="s">
        <v>5</v>
      </c>
      <c r="X159" s="26" t="s">
        <v>5</v>
      </c>
      <c r="Y159" s="26" t="s">
        <v>5</v>
      </c>
      <c r="Z159" s="26" t="s">
        <v>5</v>
      </c>
      <c r="AA159" s="26" t="s">
        <v>5</v>
      </c>
      <c r="AB159" s="26" t="s">
        <v>5</v>
      </c>
      <c r="AC159" s="26" t="s">
        <v>5</v>
      </c>
    </row>
    <row r="160" spans="1:29" ht="27.6" x14ac:dyDescent="0.3">
      <c r="A160" s="26"/>
      <c r="B160" s="25"/>
      <c r="C160" s="26"/>
      <c r="D160" s="26"/>
      <c r="E160" s="25"/>
      <c r="F160" s="25"/>
      <c r="G160" s="25"/>
      <c r="H160" s="25"/>
      <c r="I160" s="14" t="s">
        <v>53</v>
      </c>
      <c r="J160" s="3">
        <f t="shared" si="110"/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</row>
    <row r="161" spans="1:29" ht="27.6" x14ac:dyDescent="0.3">
      <c r="A161" s="26"/>
      <c r="B161" s="25"/>
      <c r="C161" s="26"/>
      <c r="D161" s="26"/>
      <c r="E161" s="25"/>
      <c r="F161" s="25"/>
      <c r="G161" s="25"/>
      <c r="H161" s="25"/>
      <c r="I161" s="14" t="s">
        <v>34</v>
      </c>
      <c r="J161" s="3">
        <f t="shared" si="110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</row>
    <row r="162" spans="1:29" ht="27.6" x14ac:dyDescent="0.3">
      <c r="A162" s="26"/>
      <c r="B162" s="25"/>
      <c r="C162" s="26"/>
      <c r="D162" s="26"/>
      <c r="E162" s="25"/>
      <c r="F162" s="25"/>
      <c r="G162" s="25"/>
      <c r="H162" s="25"/>
      <c r="I162" s="14" t="s">
        <v>4</v>
      </c>
      <c r="J162" s="3">
        <f t="shared" si="110"/>
        <v>809055.04</v>
      </c>
      <c r="K162" s="3">
        <v>0</v>
      </c>
      <c r="L162" s="3">
        <v>809055.04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</row>
    <row r="163" spans="1:29" x14ac:dyDescent="0.3">
      <c r="A163" s="26" t="s">
        <v>101</v>
      </c>
      <c r="B163" s="25" t="s">
        <v>219</v>
      </c>
      <c r="C163" s="26">
        <v>2020</v>
      </c>
      <c r="D163" s="26">
        <v>2025</v>
      </c>
      <c r="E163" s="25" t="s">
        <v>6</v>
      </c>
      <c r="F163" s="25" t="s">
        <v>5</v>
      </c>
      <c r="G163" s="25" t="s">
        <v>5</v>
      </c>
      <c r="H163" s="25" t="s">
        <v>5</v>
      </c>
      <c r="I163" s="24" t="s">
        <v>3</v>
      </c>
      <c r="J163" s="3">
        <f t="shared" si="110"/>
        <v>0</v>
      </c>
      <c r="K163" s="3">
        <f>K164+K165+K166</f>
        <v>0</v>
      </c>
      <c r="L163" s="3">
        <f t="shared" ref="L163:R163" si="114">L164+L165+L166</f>
        <v>0</v>
      </c>
      <c r="M163" s="3">
        <f t="shared" si="114"/>
        <v>0</v>
      </c>
      <c r="N163" s="3">
        <f t="shared" si="114"/>
        <v>0</v>
      </c>
      <c r="O163" s="3">
        <f t="shared" si="114"/>
        <v>0</v>
      </c>
      <c r="P163" s="3">
        <f t="shared" ref="P163" si="115">P164+P165+P166</f>
        <v>0</v>
      </c>
      <c r="Q163" s="3">
        <f t="shared" ref="Q163" si="116">Q164+Q165+Q166</f>
        <v>0</v>
      </c>
      <c r="R163" s="3">
        <f t="shared" si="114"/>
        <v>0</v>
      </c>
      <c r="S163" s="26" t="s">
        <v>5</v>
      </c>
      <c r="T163" s="26" t="s">
        <v>5</v>
      </c>
      <c r="U163" s="26" t="s">
        <v>5</v>
      </c>
      <c r="V163" s="26" t="s">
        <v>5</v>
      </c>
      <c r="W163" s="26" t="s">
        <v>5</v>
      </c>
      <c r="X163" s="26" t="s">
        <v>5</v>
      </c>
      <c r="Y163" s="26" t="s">
        <v>5</v>
      </c>
      <c r="Z163" s="26" t="s">
        <v>5</v>
      </c>
      <c r="AA163" s="26" t="s">
        <v>5</v>
      </c>
      <c r="AB163" s="26" t="s">
        <v>5</v>
      </c>
      <c r="AC163" s="26" t="s">
        <v>5</v>
      </c>
    </row>
    <row r="164" spans="1:29" ht="27.6" x14ac:dyDescent="0.3">
      <c r="A164" s="26"/>
      <c r="B164" s="25"/>
      <c r="C164" s="26"/>
      <c r="D164" s="26"/>
      <c r="E164" s="25"/>
      <c r="F164" s="25"/>
      <c r="G164" s="25"/>
      <c r="H164" s="25"/>
      <c r="I164" s="14" t="s">
        <v>53</v>
      </c>
      <c r="J164" s="3">
        <f t="shared" si="110"/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</row>
    <row r="165" spans="1:29" ht="27.6" x14ac:dyDescent="0.3">
      <c r="A165" s="26"/>
      <c r="B165" s="25"/>
      <c r="C165" s="26"/>
      <c r="D165" s="26"/>
      <c r="E165" s="25"/>
      <c r="F165" s="25"/>
      <c r="G165" s="25"/>
      <c r="H165" s="25"/>
      <c r="I165" s="14" t="s">
        <v>34</v>
      </c>
      <c r="J165" s="3">
        <f t="shared" si="110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</row>
    <row r="166" spans="1:29" ht="27.6" x14ac:dyDescent="0.3">
      <c r="A166" s="26"/>
      <c r="B166" s="25"/>
      <c r="C166" s="26"/>
      <c r="D166" s="26"/>
      <c r="E166" s="25"/>
      <c r="F166" s="25"/>
      <c r="G166" s="25"/>
      <c r="H166" s="25"/>
      <c r="I166" s="14" t="s">
        <v>4</v>
      </c>
      <c r="J166" s="3">
        <f t="shared" si="110"/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</row>
    <row r="167" spans="1:29" x14ac:dyDescent="0.3">
      <c r="A167" s="26" t="s">
        <v>102</v>
      </c>
      <c r="B167" s="25" t="s">
        <v>103</v>
      </c>
      <c r="C167" s="26">
        <v>2020</v>
      </c>
      <c r="D167" s="26">
        <v>2025</v>
      </c>
      <c r="E167" s="25" t="s">
        <v>6</v>
      </c>
      <c r="F167" s="25" t="s">
        <v>5</v>
      </c>
      <c r="G167" s="25" t="s">
        <v>5</v>
      </c>
      <c r="H167" s="25" t="s">
        <v>5</v>
      </c>
      <c r="I167" s="24" t="s">
        <v>3</v>
      </c>
      <c r="J167" s="3">
        <f t="shared" si="110"/>
        <v>0</v>
      </c>
      <c r="K167" s="3">
        <f>K168+K169+K170</f>
        <v>0</v>
      </c>
      <c r="L167" s="3">
        <f t="shared" ref="L167:R167" si="117">L168+L169+L170</f>
        <v>0</v>
      </c>
      <c r="M167" s="3">
        <f t="shared" si="117"/>
        <v>0</v>
      </c>
      <c r="N167" s="3">
        <f t="shared" si="117"/>
        <v>0</v>
      </c>
      <c r="O167" s="3">
        <f t="shared" si="117"/>
        <v>0</v>
      </c>
      <c r="P167" s="3">
        <f t="shared" ref="P167" si="118">P168+P169+P170</f>
        <v>0</v>
      </c>
      <c r="Q167" s="3">
        <f t="shared" ref="Q167" si="119">Q168+Q169+Q170</f>
        <v>0</v>
      </c>
      <c r="R167" s="3">
        <f t="shared" si="117"/>
        <v>0</v>
      </c>
      <c r="S167" s="26" t="s">
        <v>5</v>
      </c>
      <c r="T167" s="26" t="s">
        <v>5</v>
      </c>
      <c r="U167" s="26" t="s">
        <v>5</v>
      </c>
      <c r="V167" s="26" t="s">
        <v>5</v>
      </c>
      <c r="W167" s="26" t="s">
        <v>5</v>
      </c>
      <c r="X167" s="26" t="s">
        <v>5</v>
      </c>
      <c r="Y167" s="26" t="s">
        <v>5</v>
      </c>
      <c r="Z167" s="26" t="s">
        <v>5</v>
      </c>
      <c r="AA167" s="26" t="s">
        <v>5</v>
      </c>
      <c r="AB167" s="26" t="s">
        <v>5</v>
      </c>
      <c r="AC167" s="26" t="s">
        <v>5</v>
      </c>
    </row>
    <row r="168" spans="1:29" ht="27.6" x14ac:dyDescent="0.3">
      <c r="A168" s="26"/>
      <c r="B168" s="25"/>
      <c r="C168" s="26"/>
      <c r="D168" s="26"/>
      <c r="E168" s="25"/>
      <c r="F168" s="25"/>
      <c r="G168" s="25"/>
      <c r="H168" s="25"/>
      <c r="I168" s="14" t="s">
        <v>53</v>
      </c>
      <c r="J168" s="3">
        <f t="shared" si="110"/>
        <v>0</v>
      </c>
      <c r="K168" s="3">
        <f>K172+K176</f>
        <v>0</v>
      </c>
      <c r="L168" s="3">
        <f>L172+L176</f>
        <v>0</v>
      </c>
      <c r="M168" s="3">
        <f t="shared" ref="M168:R168" si="120">M172+M176</f>
        <v>0</v>
      </c>
      <c r="N168" s="3">
        <f t="shared" si="120"/>
        <v>0</v>
      </c>
      <c r="O168" s="3">
        <f t="shared" si="120"/>
        <v>0</v>
      </c>
      <c r="P168" s="3">
        <f t="shared" ref="P168" si="121">P172+P176</f>
        <v>0</v>
      </c>
      <c r="Q168" s="3">
        <f t="shared" ref="Q168" si="122">Q172+Q176</f>
        <v>0</v>
      </c>
      <c r="R168" s="3">
        <f t="shared" si="120"/>
        <v>0</v>
      </c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</row>
    <row r="169" spans="1:29" ht="27.6" x14ac:dyDescent="0.3">
      <c r="A169" s="26"/>
      <c r="B169" s="25"/>
      <c r="C169" s="26"/>
      <c r="D169" s="26"/>
      <c r="E169" s="25"/>
      <c r="F169" s="25"/>
      <c r="G169" s="25"/>
      <c r="H169" s="25"/>
      <c r="I169" s="14" t="s">
        <v>34</v>
      </c>
      <c r="J169" s="3">
        <f t="shared" si="110"/>
        <v>0</v>
      </c>
      <c r="K169" s="3">
        <f>K173+K177</f>
        <v>0</v>
      </c>
      <c r="L169" s="3">
        <f t="shared" ref="L169:L170" si="123">L173+L177</f>
        <v>0</v>
      </c>
      <c r="M169" s="3">
        <f t="shared" ref="M169:R169" si="124">M173+M177</f>
        <v>0</v>
      </c>
      <c r="N169" s="3">
        <f t="shared" si="124"/>
        <v>0</v>
      </c>
      <c r="O169" s="3">
        <f t="shared" si="124"/>
        <v>0</v>
      </c>
      <c r="P169" s="3">
        <f t="shared" ref="P169" si="125">P173+P177</f>
        <v>0</v>
      </c>
      <c r="Q169" s="3">
        <f t="shared" ref="Q169" si="126">Q173+Q177</f>
        <v>0</v>
      </c>
      <c r="R169" s="3">
        <f t="shared" si="124"/>
        <v>0</v>
      </c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</row>
    <row r="170" spans="1:29" ht="27.6" x14ac:dyDescent="0.3">
      <c r="A170" s="26"/>
      <c r="B170" s="25"/>
      <c r="C170" s="26"/>
      <c r="D170" s="26"/>
      <c r="E170" s="25"/>
      <c r="F170" s="25"/>
      <c r="G170" s="25"/>
      <c r="H170" s="25"/>
      <c r="I170" s="14" t="s">
        <v>4</v>
      </c>
      <c r="J170" s="3">
        <f t="shared" si="110"/>
        <v>0</v>
      </c>
      <c r="K170" s="3">
        <f>K174+K178</f>
        <v>0</v>
      </c>
      <c r="L170" s="3">
        <f t="shared" si="123"/>
        <v>0</v>
      </c>
      <c r="M170" s="3">
        <f t="shared" ref="M170:R170" si="127">M174+M178</f>
        <v>0</v>
      </c>
      <c r="N170" s="3">
        <f t="shared" si="127"/>
        <v>0</v>
      </c>
      <c r="O170" s="3">
        <f t="shared" si="127"/>
        <v>0</v>
      </c>
      <c r="P170" s="3">
        <f t="shared" ref="P170" si="128">P174+P178</f>
        <v>0</v>
      </c>
      <c r="Q170" s="3">
        <f t="shared" ref="Q170" si="129">Q174+Q178</f>
        <v>0</v>
      </c>
      <c r="R170" s="3">
        <f t="shared" si="127"/>
        <v>0</v>
      </c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</row>
    <row r="171" spans="1:29" x14ac:dyDescent="0.3">
      <c r="A171" s="26" t="s">
        <v>104</v>
      </c>
      <c r="B171" s="25" t="s">
        <v>15</v>
      </c>
      <c r="C171" s="26">
        <v>2020</v>
      </c>
      <c r="D171" s="26">
        <v>2025</v>
      </c>
      <c r="E171" s="25" t="s">
        <v>6</v>
      </c>
      <c r="F171" s="25" t="s">
        <v>5</v>
      </c>
      <c r="G171" s="25" t="s">
        <v>5</v>
      </c>
      <c r="H171" s="25" t="s">
        <v>5</v>
      </c>
      <c r="I171" s="24" t="s">
        <v>3</v>
      </c>
      <c r="J171" s="3">
        <f t="shared" si="110"/>
        <v>0</v>
      </c>
      <c r="K171" s="3">
        <f>K172+K173+K174</f>
        <v>0</v>
      </c>
      <c r="L171" s="3">
        <f t="shared" ref="L171:R171" si="130">L172+L173+L174</f>
        <v>0</v>
      </c>
      <c r="M171" s="3">
        <f t="shared" si="130"/>
        <v>0</v>
      </c>
      <c r="N171" s="3">
        <f t="shared" si="130"/>
        <v>0</v>
      </c>
      <c r="O171" s="3">
        <f t="shared" si="130"/>
        <v>0</v>
      </c>
      <c r="P171" s="3">
        <f t="shared" ref="P171" si="131">P172+P173+P174</f>
        <v>0</v>
      </c>
      <c r="Q171" s="3">
        <f t="shared" ref="Q171" si="132">Q172+Q173+Q174</f>
        <v>0</v>
      </c>
      <c r="R171" s="3">
        <f t="shared" si="130"/>
        <v>0</v>
      </c>
      <c r="S171" s="26" t="s">
        <v>5</v>
      </c>
      <c r="T171" s="26" t="s">
        <v>5</v>
      </c>
      <c r="U171" s="26" t="s">
        <v>5</v>
      </c>
      <c r="V171" s="26" t="s">
        <v>5</v>
      </c>
      <c r="W171" s="26" t="s">
        <v>5</v>
      </c>
      <c r="X171" s="26" t="s">
        <v>5</v>
      </c>
      <c r="Y171" s="26" t="s">
        <v>5</v>
      </c>
      <c r="Z171" s="26" t="s">
        <v>5</v>
      </c>
      <c r="AA171" s="26" t="s">
        <v>5</v>
      </c>
      <c r="AB171" s="26" t="s">
        <v>5</v>
      </c>
      <c r="AC171" s="26" t="s">
        <v>5</v>
      </c>
    </row>
    <row r="172" spans="1:29" ht="27.6" x14ac:dyDescent="0.3">
      <c r="A172" s="26"/>
      <c r="B172" s="25"/>
      <c r="C172" s="26"/>
      <c r="D172" s="26"/>
      <c r="E172" s="25"/>
      <c r="F172" s="25"/>
      <c r="G172" s="25"/>
      <c r="H172" s="25"/>
      <c r="I172" s="14" t="s">
        <v>53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</row>
    <row r="173" spans="1:29" ht="27.6" x14ac:dyDescent="0.3">
      <c r="A173" s="26"/>
      <c r="B173" s="25"/>
      <c r="C173" s="26"/>
      <c r="D173" s="26"/>
      <c r="E173" s="25"/>
      <c r="F173" s="25"/>
      <c r="G173" s="25"/>
      <c r="H173" s="25"/>
      <c r="I173" s="14" t="s">
        <v>34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</row>
    <row r="174" spans="1:29" ht="27.6" x14ac:dyDescent="0.3">
      <c r="A174" s="26"/>
      <c r="B174" s="25"/>
      <c r="C174" s="26"/>
      <c r="D174" s="26"/>
      <c r="E174" s="25"/>
      <c r="F174" s="25"/>
      <c r="G174" s="25"/>
      <c r="H174" s="25"/>
      <c r="I174" s="14" t="s">
        <v>4</v>
      </c>
      <c r="J174" s="3">
        <f t="shared" si="110"/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</row>
    <row r="175" spans="1:29" x14ac:dyDescent="0.3">
      <c r="A175" s="26" t="s">
        <v>105</v>
      </c>
      <c r="B175" s="25" t="s">
        <v>16</v>
      </c>
      <c r="C175" s="26">
        <v>2020</v>
      </c>
      <c r="D175" s="26">
        <v>2025</v>
      </c>
      <c r="E175" s="25" t="s">
        <v>6</v>
      </c>
      <c r="F175" s="25" t="s">
        <v>5</v>
      </c>
      <c r="G175" s="25" t="s">
        <v>5</v>
      </c>
      <c r="H175" s="25" t="s">
        <v>5</v>
      </c>
      <c r="I175" s="24" t="s">
        <v>3</v>
      </c>
      <c r="J175" s="3">
        <f t="shared" si="110"/>
        <v>0</v>
      </c>
      <c r="K175" s="3">
        <f>K176+K177+K178</f>
        <v>0</v>
      </c>
      <c r="L175" s="3">
        <f t="shared" ref="L175:R175" si="133">L176+L177+L178</f>
        <v>0</v>
      </c>
      <c r="M175" s="3">
        <f t="shared" si="133"/>
        <v>0</v>
      </c>
      <c r="N175" s="3">
        <f t="shared" si="133"/>
        <v>0</v>
      </c>
      <c r="O175" s="3">
        <f t="shared" si="133"/>
        <v>0</v>
      </c>
      <c r="P175" s="3">
        <f t="shared" ref="P175" si="134">P176+P177+P178</f>
        <v>0</v>
      </c>
      <c r="Q175" s="3">
        <f t="shared" ref="Q175" si="135">Q176+Q177+Q178</f>
        <v>0</v>
      </c>
      <c r="R175" s="3">
        <f t="shared" si="133"/>
        <v>0</v>
      </c>
      <c r="S175" s="26" t="s">
        <v>5</v>
      </c>
      <c r="T175" s="26" t="s">
        <v>5</v>
      </c>
      <c r="U175" s="26" t="s">
        <v>5</v>
      </c>
      <c r="V175" s="26" t="s">
        <v>5</v>
      </c>
      <c r="W175" s="26" t="s">
        <v>5</v>
      </c>
      <c r="X175" s="26" t="s">
        <v>5</v>
      </c>
      <c r="Y175" s="26" t="s">
        <v>5</v>
      </c>
      <c r="Z175" s="26" t="s">
        <v>5</v>
      </c>
      <c r="AA175" s="26" t="s">
        <v>5</v>
      </c>
      <c r="AB175" s="26" t="s">
        <v>5</v>
      </c>
      <c r="AC175" s="26" t="s">
        <v>5</v>
      </c>
    </row>
    <row r="176" spans="1:29" ht="27.6" x14ac:dyDescent="0.3">
      <c r="A176" s="26"/>
      <c r="B176" s="25"/>
      <c r="C176" s="26"/>
      <c r="D176" s="26"/>
      <c r="E176" s="25"/>
      <c r="F176" s="25"/>
      <c r="G176" s="25"/>
      <c r="H176" s="25"/>
      <c r="I176" s="14" t="s">
        <v>53</v>
      </c>
      <c r="J176" s="3">
        <f t="shared" si="110"/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</row>
    <row r="177" spans="1:29" ht="27.6" x14ac:dyDescent="0.3">
      <c r="A177" s="26"/>
      <c r="B177" s="25"/>
      <c r="C177" s="26"/>
      <c r="D177" s="26"/>
      <c r="E177" s="25"/>
      <c r="F177" s="25"/>
      <c r="G177" s="25"/>
      <c r="H177" s="25"/>
      <c r="I177" s="14" t="s">
        <v>34</v>
      </c>
      <c r="J177" s="3">
        <f t="shared" si="110"/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</row>
    <row r="178" spans="1:29" ht="27.6" x14ac:dyDescent="0.3">
      <c r="A178" s="26"/>
      <c r="B178" s="25"/>
      <c r="C178" s="26"/>
      <c r="D178" s="26"/>
      <c r="E178" s="25"/>
      <c r="F178" s="25"/>
      <c r="G178" s="25"/>
      <c r="H178" s="25"/>
      <c r="I178" s="14" t="s">
        <v>4</v>
      </c>
      <c r="J178" s="3">
        <f t="shared" si="110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</row>
    <row r="179" spans="1:29" x14ac:dyDescent="0.3">
      <c r="A179" s="26" t="s">
        <v>69</v>
      </c>
      <c r="B179" s="25" t="s">
        <v>110</v>
      </c>
      <c r="C179" s="26">
        <v>2020</v>
      </c>
      <c r="D179" s="26">
        <v>2025</v>
      </c>
      <c r="E179" s="25" t="s">
        <v>6</v>
      </c>
      <c r="F179" s="25" t="s">
        <v>5</v>
      </c>
      <c r="G179" s="25" t="s">
        <v>5</v>
      </c>
      <c r="H179" s="25" t="s">
        <v>5</v>
      </c>
      <c r="I179" s="24" t="s">
        <v>3</v>
      </c>
      <c r="J179" s="3">
        <f t="shared" si="110"/>
        <v>539123</v>
      </c>
      <c r="K179" s="3">
        <f>K180+K181+K182</f>
        <v>0</v>
      </c>
      <c r="L179" s="3">
        <f t="shared" ref="L179:R179" si="136">L180+L181+L182</f>
        <v>0</v>
      </c>
      <c r="M179" s="3">
        <f t="shared" si="136"/>
        <v>0</v>
      </c>
      <c r="N179" s="3">
        <f t="shared" si="136"/>
        <v>539123</v>
      </c>
      <c r="O179" s="3">
        <f t="shared" si="136"/>
        <v>0</v>
      </c>
      <c r="P179" s="3">
        <f t="shared" ref="P179" si="137">P180+P181+P182</f>
        <v>0</v>
      </c>
      <c r="Q179" s="3">
        <f t="shared" ref="Q179" si="138">Q180+Q181+Q182</f>
        <v>0</v>
      </c>
      <c r="R179" s="3">
        <f t="shared" si="136"/>
        <v>0</v>
      </c>
      <c r="S179" s="26" t="s">
        <v>5</v>
      </c>
      <c r="T179" s="26" t="s">
        <v>5</v>
      </c>
      <c r="U179" s="26" t="s">
        <v>5</v>
      </c>
      <c r="V179" s="26" t="s">
        <v>5</v>
      </c>
      <c r="W179" s="26" t="s">
        <v>5</v>
      </c>
      <c r="X179" s="26" t="s">
        <v>5</v>
      </c>
      <c r="Y179" s="26" t="s">
        <v>5</v>
      </c>
      <c r="Z179" s="26" t="s">
        <v>5</v>
      </c>
      <c r="AA179" s="26" t="s">
        <v>5</v>
      </c>
      <c r="AB179" s="26" t="s">
        <v>5</v>
      </c>
      <c r="AC179" s="26" t="s">
        <v>5</v>
      </c>
    </row>
    <row r="180" spans="1:29" ht="27.6" x14ac:dyDescent="0.3">
      <c r="A180" s="26"/>
      <c r="B180" s="25"/>
      <c r="C180" s="26"/>
      <c r="D180" s="26"/>
      <c r="E180" s="25"/>
      <c r="F180" s="25"/>
      <c r="G180" s="25"/>
      <c r="H180" s="25"/>
      <c r="I180" s="14" t="s">
        <v>53</v>
      </c>
      <c r="J180" s="3">
        <f t="shared" si="110"/>
        <v>0</v>
      </c>
      <c r="K180" s="3">
        <f>K184+K188</f>
        <v>0</v>
      </c>
      <c r="L180" s="3">
        <f>L184+L188</f>
        <v>0</v>
      </c>
      <c r="M180" s="3">
        <f t="shared" ref="M180:R180" si="139">M184+M188</f>
        <v>0</v>
      </c>
      <c r="N180" s="3">
        <f t="shared" si="139"/>
        <v>0</v>
      </c>
      <c r="O180" s="3">
        <f t="shared" si="139"/>
        <v>0</v>
      </c>
      <c r="P180" s="3">
        <f t="shared" ref="P180" si="140">P184+P188</f>
        <v>0</v>
      </c>
      <c r="Q180" s="3">
        <f t="shared" ref="Q180" si="141">Q184+Q188</f>
        <v>0</v>
      </c>
      <c r="R180" s="3">
        <f t="shared" si="139"/>
        <v>0</v>
      </c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</row>
    <row r="181" spans="1:29" ht="27.6" x14ac:dyDescent="0.3">
      <c r="A181" s="26"/>
      <c r="B181" s="25"/>
      <c r="C181" s="26"/>
      <c r="D181" s="26"/>
      <c r="E181" s="25"/>
      <c r="F181" s="25"/>
      <c r="G181" s="25"/>
      <c r="H181" s="25"/>
      <c r="I181" s="14" t="s">
        <v>34</v>
      </c>
      <c r="J181" s="3">
        <f t="shared" si="110"/>
        <v>0</v>
      </c>
      <c r="K181" s="3">
        <f>K185+K189</f>
        <v>0</v>
      </c>
      <c r="L181" s="3">
        <f t="shared" ref="L181:L182" si="142">L185+L189</f>
        <v>0</v>
      </c>
      <c r="M181" s="3">
        <f t="shared" ref="M181:R181" si="143">M185+M189</f>
        <v>0</v>
      </c>
      <c r="N181" s="3">
        <f t="shared" si="143"/>
        <v>0</v>
      </c>
      <c r="O181" s="3">
        <f t="shared" si="143"/>
        <v>0</v>
      </c>
      <c r="P181" s="3">
        <f t="shared" ref="P181" si="144">P185+P189</f>
        <v>0</v>
      </c>
      <c r="Q181" s="3">
        <f t="shared" ref="Q181" si="145">Q185+Q189</f>
        <v>0</v>
      </c>
      <c r="R181" s="3">
        <f t="shared" si="143"/>
        <v>0</v>
      </c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</row>
    <row r="182" spans="1:29" ht="27.6" x14ac:dyDescent="0.3">
      <c r="A182" s="26"/>
      <c r="B182" s="25"/>
      <c r="C182" s="26"/>
      <c r="D182" s="26"/>
      <c r="E182" s="25"/>
      <c r="F182" s="25"/>
      <c r="G182" s="25"/>
      <c r="H182" s="25"/>
      <c r="I182" s="14" t="s">
        <v>4</v>
      </c>
      <c r="J182" s="3">
        <f t="shared" si="110"/>
        <v>539123</v>
      </c>
      <c r="K182" s="3">
        <f>K186+K190</f>
        <v>0</v>
      </c>
      <c r="L182" s="3">
        <f t="shared" si="142"/>
        <v>0</v>
      </c>
      <c r="M182" s="3">
        <f t="shared" ref="M182:R182" si="146">M186+M190</f>
        <v>0</v>
      </c>
      <c r="N182" s="3">
        <f t="shared" si="146"/>
        <v>539123</v>
      </c>
      <c r="O182" s="3">
        <f t="shared" si="146"/>
        <v>0</v>
      </c>
      <c r="P182" s="3">
        <f t="shared" ref="P182" si="147">P186+P190</f>
        <v>0</v>
      </c>
      <c r="Q182" s="3">
        <f t="shared" ref="Q182" si="148">Q186+Q190</f>
        <v>0</v>
      </c>
      <c r="R182" s="3">
        <f t="shared" si="146"/>
        <v>0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</row>
    <row r="183" spans="1:29" x14ac:dyDescent="0.3">
      <c r="A183" s="26" t="s">
        <v>70</v>
      </c>
      <c r="B183" s="25" t="s">
        <v>15</v>
      </c>
      <c r="C183" s="26">
        <v>2020</v>
      </c>
      <c r="D183" s="26">
        <v>2025</v>
      </c>
      <c r="E183" s="25" t="s">
        <v>6</v>
      </c>
      <c r="F183" s="25" t="s">
        <v>5</v>
      </c>
      <c r="G183" s="25" t="s">
        <v>5</v>
      </c>
      <c r="H183" s="25" t="s">
        <v>5</v>
      </c>
      <c r="I183" s="24" t="s">
        <v>3</v>
      </c>
      <c r="J183" s="3">
        <f t="shared" si="110"/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26" t="s">
        <v>5</v>
      </c>
      <c r="T183" s="26" t="s">
        <v>5</v>
      </c>
      <c r="U183" s="26" t="s">
        <v>5</v>
      </c>
      <c r="V183" s="26" t="s">
        <v>5</v>
      </c>
      <c r="W183" s="26" t="s">
        <v>5</v>
      </c>
      <c r="X183" s="26" t="s">
        <v>5</v>
      </c>
      <c r="Y183" s="26" t="s">
        <v>5</v>
      </c>
      <c r="Z183" s="26" t="s">
        <v>5</v>
      </c>
      <c r="AA183" s="26" t="s">
        <v>5</v>
      </c>
      <c r="AB183" s="26" t="s">
        <v>5</v>
      </c>
      <c r="AC183" s="26" t="s">
        <v>5</v>
      </c>
    </row>
    <row r="184" spans="1:29" ht="27.6" x14ac:dyDescent="0.3">
      <c r="A184" s="26"/>
      <c r="B184" s="25"/>
      <c r="C184" s="26"/>
      <c r="D184" s="26"/>
      <c r="E184" s="25"/>
      <c r="F184" s="25"/>
      <c r="G184" s="25"/>
      <c r="H184" s="25"/>
      <c r="I184" s="14" t="s">
        <v>53</v>
      </c>
      <c r="J184" s="3">
        <f t="shared" si="110"/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</row>
    <row r="185" spans="1:29" ht="27.6" x14ac:dyDescent="0.3">
      <c r="A185" s="26"/>
      <c r="B185" s="25"/>
      <c r="C185" s="26"/>
      <c r="D185" s="26"/>
      <c r="E185" s="25"/>
      <c r="F185" s="25"/>
      <c r="G185" s="25"/>
      <c r="H185" s="25"/>
      <c r="I185" s="14" t="s">
        <v>34</v>
      </c>
      <c r="J185" s="3">
        <f t="shared" si="110"/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</row>
    <row r="186" spans="1:29" ht="42" customHeight="1" x14ac:dyDescent="0.3">
      <c r="A186" s="26"/>
      <c r="B186" s="25"/>
      <c r="C186" s="26"/>
      <c r="D186" s="26"/>
      <c r="E186" s="25"/>
      <c r="F186" s="25"/>
      <c r="G186" s="25"/>
      <c r="H186" s="25"/>
      <c r="I186" s="14" t="s">
        <v>4</v>
      </c>
      <c r="J186" s="3">
        <f t="shared" si="110"/>
        <v>539123</v>
      </c>
      <c r="K186" s="3">
        <v>0</v>
      </c>
      <c r="L186" s="3">
        <v>0</v>
      </c>
      <c r="M186" s="3">
        <v>0</v>
      </c>
      <c r="N186" s="3">
        <v>539123</v>
      </c>
      <c r="O186" s="3">
        <v>0</v>
      </c>
      <c r="P186" s="3">
        <v>0</v>
      </c>
      <c r="Q186" s="3">
        <v>0</v>
      </c>
      <c r="R186" s="3">
        <v>0</v>
      </c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</row>
    <row r="187" spans="1:29" x14ac:dyDescent="0.3">
      <c r="A187" s="26" t="s">
        <v>71</v>
      </c>
      <c r="B187" s="25" t="s">
        <v>16</v>
      </c>
      <c r="C187" s="26">
        <v>2020</v>
      </c>
      <c r="D187" s="26">
        <v>2025</v>
      </c>
      <c r="E187" s="25" t="s">
        <v>6</v>
      </c>
      <c r="F187" s="25" t="s">
        <v>5</v>
      </c>
      <c r="G187" s="25" t="s">
        <v>5</v>
      </c>
      <c r="H187" s="25" t="s">
        <v>5</v>
      </c>
      <c r="I187" s="14" t="s">
        <v>3</v>
      </c>
      <c r="J187" s="3">
        <f t="shared" si="110"/>
        <v>0</v>
      </c>
      <c r="K187" s="3">
        <f>K188+K189+K190</f>
        <v>0</v>
      </c>
      <c r="L187" s="3">
        <f t="shared" ref="L187:R187" si="149">L188+L189+L190</f>
        <v>0</v>
      </c>
      <c r="M187" s="3">
        <f t="shared" si="149"/>
        <v>0</v>
      </c>
      <c r="N187" s="3">
        <f t="shared" si="149"/>
        <v>0</v>
      </c>
      <c r="O187" s="3">
        <f t="shared" si="149"/>
        <v>0</v>
      </c>
      <c r="P187" s="3">
        <f t="shared" ref="P187" si="150">P188+P189+P190</f>
        <v>0</v>
      </c>
      <c r="Q187" s="3">
        <f t="shared" ref="Q187" si="151">Q188+Q189+Q190</f>
        <v>0</v>
      </c>
      <c r="R187" s="3">
        <f t="shared" si="149"/>
        <v>0</v>
      </c>
      <c r="S187" s="26" t="s">
        <v>5</v>
      </c>
      <c r="T187" s="26" t="s">
        <v>5</v>
      </c>
      <c r="U187" s="26" t="s">
        <v>5</v>
      </c>
      <c r="V187" s="26" t="s">
        <v>5</v>
      </c>
      <c r="W187" s="26" t="s">
        <v>5</v>
      </c>
      <c r="X187" s="26" t="s">
        <v>5</v>
      </c>
      <c r="Y187" s="26" t="s">
        <v>5</v>
      </c>
      <c r="Z187" s="26" t="s">
        <v>5</v>
      </c>
      <c r="AA187" s="26" t="s">
        <v>5</v>
      </c>
      <c r="AB187" s="26" t="s">
        <v>5</v>
      </c>
      <c r="AC187" s="26" t="s">
        <v>5</v>
      </c>
    </row>
    <row r="188" spans="1:29" ht="27.6" x14ac:dyDescent="0.3">
      <c r="A188" s="26"/>
      <c r="B188" s="25"/>
      <c r="C188" s="26"/>
      <c r="D188" s="26"/>
      <c r="E188" s="25"/>
      <c r="F188" s="25"/>
      <c r="G188" s="25"/>
      <c r="H188" s="25"/>
      <c r="I188" s="14" t="s">
        <v>53</v>
      </c>
      <c r="J188" s="3">
        <f t="shared" si="110"/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</row>
    <row r="189" spans="1:29" ht="27.6" x14ac:dyDescent="0.3">
      <c r="A189" s="26"/>
      <c r="B189" s="25"/>
      <c r="C189" s="26"/>
      <c r="D189" s="26"/>
      <c r="E189" s="25"/>
      <c r="F189" s="25"/>
      <c r="G189" s="25"/>
      <c r="H189" s="25"/>
      <c r="I189" s="14" t="s">
        <v>34</v>
      </c>
      <c r="J189" s="3">
        <f t="shared" si="110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</row>
    <row r="190" spans="1:29" ht="40.799999999999997" customHeight="1" x14ac:dyDescent="0.3">
      <c r="A190" s="26"/>
      <c r="B190" s="25"/>
      <c r="C190" s="26"/>
      <c r="D190" s="26"/>
      <c r="E190" s="25"/>
      <c r="F190" s="25"/>
      <c r="G190" s="25"/>
      <c r="H190" s="25"/>
      <c r="I190" s="14" t="s">
        <v>4</v>
      </c>
      <c r="J190" s="3">
        <f t="shared" si="110"/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</row>
    <row r="191" spans="1:29" x14ac:dyDescent="0.3">
      <c r="A191" s="26" t="s">
        <v>72</v>
      </c>
      <c r="B191" s="25" t="s">
        <v>106</v>
      </c>
      <c r="C191" s="26">
        <v>2020</v>
      </c>
      <c r="D191" s="26">
        <v>2025</v>
      </c>
      <c r="E191" s="25" t="s">
        <v>6</v>
      </c>
      <c r="F191" s="25" t="s">
        <v>5</v>
      </c>
      <c r="G191" s="25" t="s">
        <v>5</v>
      </c>
      <c r="H191" s="25" t="s">
        <v>5</v>
      </c>
      <c r="I191" s="24" t="s">
        <v>3</v>
      </c>
      <c r="J191" s="3">
        <f t="shared" si="110"/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26" t="s">
        <v>5</v>
      </c>
      <c r="T191" s="26" t="s">
        <v>5</v>
      </c>
      <c r="U191" s="26" t="s">
        <v>5</v>
      </c>
      <c r="V191" s="26" t="s">
        <v>5</v>
      </c>
      <c r="W191" s="26" t="s">
        <v>5</v>
      </c>
      <c r="X191" s="26" t="s">
        <v>5</v>
      </c>
      <c r="Y191" s="26" t="s">
        <v>5</v>
      </c>
      <c r="Z191" s="26" t="s">
        <v>5</v>
      </c>
      <c r="AA191" s="26" t="s">
        <v>5</v>
      </c>
      <c r="AB191" s="26" t="s">
        <v>5</v>
      </c>
      <c r="AC191" s="26" t="s">
        <v>5</v>
      </c>
    </row>
    <row r="192" spans="1:29" ht="27.6" x14ac:dyDescent="0.3">
      <c r="A192" s="26"/>
      <c r="B192" s="25"/>
      <c r="C192" s="26"/>
      <c r="D192" s="26"/>
      <c r="E192" s="25"/>
      <c r="F192" s="25"/>
      <c r="G192" s="25"/>
      <c r="H192" s="25"/>
      <c r="I192" s="14" t="s">
        <v>53</v>
      </c>
      <c r="J192" s="3">
        <v>0</v>
      </c>
      <c r="K192" s="3">
        <v>0</v>
      </c>
      <c r="L192" s="3">
        <f>L196+L200</f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</row>
    <row r="193" spans="1:29" ht="27.6" x14ac:dyDescent="0.3">
      <c r="A193" s="26"/>
      <c r="B193" s="25"/>
      <c r="C193" s="26"/>
      <c r="D193" s="26"/>
      <c r="E193" s="25"/>
      <c r="F193" s="25"/>
      <c r="G193" s="25"/>
      <c r="H193" s="25"/>
      <c r="I193" s="14" t="s">
        <v>34</v>
      </c>
      <c r="J193" s="3">
        <v>0</v>
      </c>
      <c r="K193" s="3">
        <v>0</v>
      </c>
      <c r="L193" s="3">
        <f t="shared" ref="L193:L194" si="152">L197+L201</f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</row>
    <row r="194" spans="1:29" ht="40.799999999999997" customHeight="1" x14ac:dyDescent="0.3">
      <c r="A194" s="26"/>
      <c r="B194" s="25"/>
      <c r="C194" s="26"/>
      <c r="D194" s="26"/>
      <c r="E194" s="25"/>
      <c r="F194" s="25"/>
      <c r="G194" s="25"/>
      <c r="H194" s="25"/>
      <c r="I194" s="14" t="s">
        <v>4</v>
      </c>
      <c r="J194" s="3">
        <f t="shared" si="110"/>
        <v>0</v>
      </c>
      <c r="K194" s="3">
        <v>0</v>
      </c>
      <c r="L194" s="3">
        <f t="shared" si="152"/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</row>
    <row r="195" spans="1:29" x14ac:dyDescent="0.3">
      <c r="A195" s="26" t="s">
        <v>73</v>
      </c>
      <c r="B195" s="25" t="s">
        <v>15</v>
      </c>
      <c r="C195" s="26">
        <v>2020</v>
      </c>
      <c r="D195" s="26">
        <v>2025</v>
      </c>
      <c r="E195" s="25" t="s">
        <v>6</v>
      </c>
      <c r="F195" s="25" t="s">
        <v>5</v>
      </c>
      <c r="G195" s="25" t="s">
        <v>5</v>
      </c>
      <c r="H195" s="25" t="s">
        <v>5</v>
      </c>
      <c r="I195" s="23" t="s">
        <v>3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26" t="s">
        <v>5</v>
      </c>
      <c r="T195" s="26" t="s">
        <v>5</v>
      </c>
      <c r="U195" s="26" t="s">
        <v>5</v>
      </c>
      <c r="V195" s="26" t="s">
        <v>5</v>
      </c>
      <c r="W195" s="26" t="s">
        <v>5</v>
      </c>
      <c r="X195" s="26" t="s">
        <v>5</v>
      </c>
      <c r="Y195" s="26" t="s">
        <v>5</v>
      </c>
      <c r="Z195" s="26" t="s">
        <v>5</v>
      </c>
      <c r="AA195" s="26" t="s">
        <v>5</v>
      </c>
      <c r="AB195" s="26" t="s">
        <v>5</v>
      </c>
      <c r="AC195" s="26" t="s">
        <v>5</v>
      </c>
    </row>
    <row r="196" spans="1:29" ht="27.6" x14ac:dyDescent="0.3">
      <c r="A196" s="26"/>
      <c r="B196" s="25"/>
      <c r="C196" s="26"/>
      <c r="D196" s="26"/>
      <c r="E196" s="25"/>
      <c r="F196" s="25"/>
      <c r="G196" s="25"/>
      <c r="H196" s="25"/>
      <c r="I196" s="14" t="s">
        <v>53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</row>
    <row r="197" spans="1:29" ht="27.6" x14ac:dyDescent="0.3">
      <c r="A197" s="26"/>
      <c r="B197" s="25"/>
      <c r="C197" s="26"/>
      <c r="D197" s="26"/>
      <c r="E197" s="25"/>
      <c r="F197" s="25"/>
      <c r="G197" s="25"/>
      <c r="H197" s="25"/>
      <c r="I197" s="14" t="s">
        <v>34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</row>
    <row r="198" spans="1:29" ht="40.799999999999997" customHeight="1" x14ac:dyDescent="0.3">
      <c r="A198" s="26"/>
      <c r="B198" s="25"/>
      <c r="C198" s="26"/>
      <c r="D198" s="26"/>
      <c r="E198" s="25"/>
      <c r="F198" s="25"/>
      <c r="G198" s="25"/>
      <c r="H198" s="25"/>
      <c r="I198" s="14" t="s">
        <v>4</v>
      </c>
      <c r="J198" s="3">
        <f t="shared" ref="J198:J202" si="153">SUM(K198:R198)</f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</row>
    <row r="199" spans="1:29" x14ac:dyDescent="0.3">
      <c r="A199" s="26" t="s">
        <v>74</v>
      </c>
      <c r="B199" s="25" t="s">
        <v>16</v>
      </c>
      <c r="C199" s="26">
        <v>2020</v>
      </c>
      <c r="D199" s="26">
        <v>2025</v>
      </c>
      <c r="E199" s="25" t="s">
        <v>6</v>
      </c>
      <c r="F199" s="25" t="s">
        <v>5</v>
      </c>
      <c r="G199" s="25" t="s">
        <v>5</v>
      </c>
      <c r="H199" s="25" t="s">
        <v>5</v>
      </c>
      <c r="I199" s="24" t="s">
        <v>3</v>
      </c>
      <c r="J199" s="3">
        <f t="shared" si="153"/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26" t="s">
        <v>5</v>
      </c>
      <c r="T199" s="26" t="s">
        <v>5</v>
      </c>
      <c r="U199" s="26" t="s">
        <v>5</v>
      </c>
      <c r="V199" s="26" t="s">
        <v>5</v>
      </c>
      <c r="W199" s="26" t="s">
        <v>5</v>
      </c>
      <c r="X199" s="26" t="s">
        <v>5</v>
      </c>
      <c r="Y199" s="26" t="s">
        <v>5</v>
      </c>
      <c r="Z199" s="26" t="s">
        <v>5</v>
      </c>
      <c r="AA199" s="26" t="s">
        <v>5</v>
      </c>
      <c r="AB199" s="26" t="s">
        <v>5</v>
      </c>
      <c r="AC199" s="26" t="s">
        <v>5</v>
      </c>
    </row>
    <row r="200" spans="1:29" ht="27.6" x14ac:dyDescent="0.3">
      <c r="A200" s="26"/>
      <c r="B200" s="25"/>
      <c r="C200" s="26"/>
      <c r="D200" s="26"/>
      <c r="E200" s="25"/>
      <c r="F200" s="25"/>
      <c r="G200" s="25"/>
      <c r="H200" s="25"/>
      <c r="I200" s="14" t="s">
        <v>53</v>
      </c>
      <c r="J200" s="3">
        <f t="shared" si="153"/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</row>
    <row r="201" spans="1:29" ht="27.6" x14ac:dyDescent="0.3">
      <c r="A201" s="26"/>
      <c r="B201" s="25"/>
      <c r="C201" s="26"/>
      <c r="D201" s="26"/>
      <c r="E201" s="25"/>
      <c r="F201" s="25"/>
      <c r="G201" s="25"/>
      <c r="H201" s="25"/>
      <c r="I201" s="14" t="s">
        <v>34</v>
      </c>
      <c r="J201" s="3">
        <f t="shared" si="153"/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</row>
    <row r="202" spans="1:29" ht="40.799999999999997" customHeight="1" x14ac:dyDescent="0.3">
      <c r="A202" s="26"/>
      <c r="B202" s="25"/>
      <c r="C202" s="26"/>
      <c r="D202" s="26"/>
      <c r="E202" s="25"/>
      <c r="F202" s="25"/>
      <c r="G202" s="25"/>
      <c r="H202" s="25"/>
      <c r="I202" s="14" t="s">
        <v>4</v>
      </c>
      <c r="J202" s="3">
        <f t="shared" si="153"/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</row>
    <row r="203" spans="1:29" x14ac:dyDescent="0.3">
      <c r="A203" s="44" t="s">
        <v>75</v>
      </c>
      <c r="B203" s="25" t="s">
        <v>108</v>
      </c>
      <c r="C203" s="26">
        <v>2020</v>
      </c>
      <c r="D203" s="26">
        <v>2025</v>
      </c>
      <c r="E203" s="25" t="s">
        <v>6</v>
      </c>
      <c r="F203" s="25" t="s">
        <v>5</v>
      </c>
      <c r="G203" s="25" t="s">
        <v>5</v>
      </c>
      <c r="H203" s="25" t="s">
        <v>5</v>
      </c>
      <c r="I203" s="24" t="s">
        <v>3</v>
      </c>
      <c r="J203" s="3">
        <f t="shared" ref="J203:J206" si="154">SUM(K203:R203)</f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26" t="s">
        <v>5</v>
      </c>
      <c r="T203" s="26" t="s">
        <v>5</v>
      </c>
      <c r="U203" s="26" t="s">
        <v>5</v>
      </c>
      <c r="V203" s="26" t="s">
        <v>5</v>
      </c>
      <c r="W203" s="26" t="s">
        <v>5</v>
      </c>
      <c r="X203" s="26" t="s">
        <v>5</v>
      </c>
      <c r="Y203" s="26" t="s">
        <v>5</v>
      </c>
      <c r="Z203" s="26" t="s">
        <v>5</v>
      </c>
      <c r="AA203" s="26" t="s">
        <v>5</v>
      </c>
      <c r="AB203" s="26" t="s">
        <v>5</v>
      </c>
      <c r="AC203" s="26" t="s">
        <v>5</v>
      </c>
    </row>
    <row r="204" spans="1:29" ht="27.6" x14ac:dyDescent="0.3">
      <c r="A204" s="44"/>
      <c r="B204" s="25"/>
      <c r="C204" s="26"/>
      <c r="D204" s="26"/>
      <c r="E204" s="25"/>
      <c r="F204" s="25"/>
      <c r="G204" s="25"/>
      <c r="H204" s="25"/>
      <c r="I204" s="14" t="s">
        <v>53</v>
      </c>
      <c r="J204" s="3">
        <f t="shared" si="154"/>
        <v>0</v>
      </c>
      <c r="K204" s="3">
        <v>0</v>
      </c>
      <c r="L204" s="3">
        <f>L208+L212</f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</row>
    <row r="205" spans="1:29" ht="27.6" x14ac:dyDescent="0.3">
      <c r="A205" s="44"/>
      <c r="B205" s="25"/>
      <c r="C205" s="26"/>
      <c r="D205" s="26"/>
      <c r="E205" s="25"/>
      <c r="F205" s="25"/>
      <c r="G205" s="25"/>
      <c r="H205" s="25"/>
      <c r="I205" s="14" t="s">
        <v>34</v>
      </c>
      <c r="J205" s="3">
        <f t="shared" si="154"/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</row>
    <row r="206" spans="1:29" ht="39.6" customHeight="1" x14ac:dyDescent="0.3">
      <c r="A206" s="26"/>
      <c r="B206" s="25"/>
      <c r="C206" s="26"/>
      <c r="D206" s="26"/>
      <c r="E206" s="25"/>
      <c r="F206" s="25"/>
      <c r="G206" s="25"/>
      <c r="H206" s="25"/>
      <c r="I206" s="14" t="s">
        <v>4</v>
      </c>
      <c r="J206" s="3">
        <f t="shared" si="154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</row>
    <row r="207" spans="1:29" x14ac:dyDescent="0.3">
      <c r="A207" s="44" t="s">
        <v>76</v>
      </c>
      <c r="B207" s="25" t="s">
        <v>109</v>
      </c>
      <c r="C207" s="26">
        <v>2020</v>
      </c>
      <c r="D207" s="26">
        <v>2025</v>
      </c>
      <c r="E207" s="25" t="s">
        <v>6</v>
      </c>
      <c r="F207" s="25" t="s">
        <v>5</v>
      </c>
      <c r="G207" s="25" t="s">
        <v>5</v>
      </c>
      <c r="H207" s="25" t="s">
        <v>5</v>
      </c>
      <c r="I207" s="24" t="s">
        <v>3</v>
      </c>
      <c r="J207" s="3">
        <f t="shared" ref="J207:J214" si="155">SUM(K207:R207)</f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26" t="s">
        <v>5</v>
      </c>
      <c r="T207" s="26" t="s">
        <v>5</v>
      </c>
      <c r="U207" s="26" t="s">
        <v>5</v>
      </c>
      <c r="V207" s="26" t="s">
        <v>5</v>
      </c>
      <c r="W207" s="26" t="s">
        <v>5</v>
      </c>
      <c r="X207" s="26" t="s">
        <v>5</v>
      </c>
      <c r="Y207" s="26" t="s">
        <v>5</v>
      </c>
      <c r="Z207" s="26" t="s">
        <v>5</v>
      </c>
      <c r="AA207" s="26" t="s">
        <v>5</v>
      </c>
      <c r="AB207" s="26" t="s">
        <v>5</v>
      </c>
      <c r="AC207" s="26" t="s">
        <v>5</v>
      </c>
    </row>
    <row r="208" spans="1:29" ht="27.6" x14ac:dyDescent="0.3">
      <c r="A208" s="44"/>
      <c r="B208" s="25"/>
      <c r="C208" s="26"/>
      <c r="D208" s="26"/>
      <c r="E208" s="25"/>
      <c r="F208" s="25"/>
      <c r="G208" s="25"/>
      <c r="H208" s="25"/>
      <c r="I208" s="14" t="s">
        <v>53</v>
      </c>
      <c r="J208" s="3">
        <f t="shared" si="155"/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</row>
    <row r="209" spans="1:29" ht="27.6" x14ac:dyDescent="0.3">
      <c r="A209" s="44"/>
      <c r="B209" s="25"/>
      <c r="C209" s="26"/>
      <c r="D209" s="26"/>
      <c r="E209" s="25"/>
      <c r="F209" s="25"/>
      <c r="G209" s="25"/>
      <c r="H209" s="25"/>
      <c r="I209" s="14" t="s">
        <v>34</v>
      </c>
      <c r="J209" s="3">
        <f t="shared" si="155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</row>
    <row r="210" spans="1:29" ht="42" customHeight="1" x14ac:dyDescent="0.3">
      <c r="A210" s="26"/>
      <c r="B210" s="25"/>
      <c r="C210" s="26"/>
      <c r="D210" s="26"/>
      <c r="E210" s="25"/>
      <c r="F210" s="25"/>
      <c r="G210" s="25"/>
      <c r="H210" s="25"/>
      <c r="I210" s="14" t="s">
        <v>4</v>
      </c>
      <c r="J210" s="3">
        <f t="shared" si="155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</row>
    <row r="211" spans="1:29" x14ac:dyDescent="0.3">
      <c r="A211" s="26" t="s">
        <v>107</v>
      </c>
      <c r="B211" s="25" t="s">
        <v>223</v>
      </c>
      <c r="C211" s="26">
        <v>2020</v>
      </c>
      <c r="D211" s="26">
        <v>2025</v>
      </c>
      <c r="E211" s="25" t="s">
        <v>6</v>
      </c>
      <c r="F211" s="25" t="s">
        <v>5</v>
      </c>
      <c r="G211" s="25" t="s">
        <v>5</v>
      </c>
      <c r="H211" s="25" t="s">
        <v>5</v>
      </c>
      <c r="I211" s="23" t="s">
        <v>3</v>
      </c>
      <c r="J211" s="3">
        <f t="shared" si="155"/>
        <v>5970398.5299999993</v>
      </c>
      <c r="K211" s="3">
        <f>K212+K213+K214</f>
        <v>160000</v>
      </c>
      <c r="L211" s="3">
        <f t="shared" ref="L211:R211" si="156">L212+L213+L214</f>
        <v>5176456.8</v>
      </c>
      <c r="M211" s="3">
        <f t="shared" si="156"/>
        <v>633941.73</v>
      </c>
      <c r="N211" s="3">
        <f t="shared" si="156"/>
        <v>0</v>
      </c>
      <c r="O211" s="3">
        <f t="shared" si="156"/>
        <v>0</v>
      </c>
      <c r="P211" s="3">
        <f t="shared" ref="P211" si="157">P212+P213+P214</f>
        <v>0</v>
      </c>
      <c r="Q211" s="3">
        <f t="shared" ref="Q211" si="158">Q212+Q213+Q214</f>
        <v>0</v>
      </c>
      <c r="R211" s="3">
        <f t="shared" si="156"/>
        <v>0</v>
      </c>
      <c r="S211" s="26" t="s">
        <v>5</v>
      </c>
      <c r="T211" s="26" t="s">
        <v>5</v>
      </c>
      <c r="U211" s="26" t="s">
        <v>5</v>
      </c>
      <c r="V211" s="26" t="s">
        <v>5</v>
      </c>
      <c r="W211" s="26" t="s">
        <v>5</v>
      </c>
      <c r="X211" s="26" t="s">
        <v>5</v>
      </c>
      <c r="Y211" s="26" t="s">
        <v>5</v>
      </c>
      <c r="Z211" s="26" t="s">
        <v>5</v>
      </c>
      <c r="AA211" s="26" t="s">
        <v>5</v>
      </c>
      <c r="AB211" s="26" t="s">
        <v>5</v>
      </c>
      <c r="AC211" s="26" t="s">
        <v>5</v>
      </c>
    </row>
    <row r="212" spans="1:29" ht="27.6" x14ac:dyDescent="0.3">
      <c r="A212" s="26"/>
      <c r="B212" s="25"/>
      <c r="C212" s="26"/>
      <c r="D212" s="26"/>
      <c r="E212" s="25"/>
      <c r="F212" s="25"/>
      <c r="G212" s="25"/>
      <c r="H212" s="25"/>
      <c r="I212" s="14" t="s">
        <v>53</v>
      </c>
      <c r="J212" s="3">
        <f t="shared" si="155"/>
        <v>0</v>
      </c>
      <c r="K212" s="3">
        <v>0</v>
      </c>
      <c r="L212" s="3">
        <f>L216</f>
        <v>0</v>
      </c>
      <c r="M212" s="3">
        <f t="shared" ref="M212:R212" si="159">M216</f>
        <v>0</v>
      </c>
      <c r="N212" s="3">
        <f t="shared" si="159"/>
        <v>0</v>
      </c>
      <c r="O212" s="3">
        <f t="shared" si="159"/>
        <v>0</v>
      </c>
      <c r="P212" s="3">
        <f t="shared" ref="P212" si="160">P216</f>
        <v>0</v>
      </c>
      <c r="Q212" s="3">
        <f t="shared" ref="Q212" si="161">Q216</f>
        <v>0</v>
      </c>
      <c r="R212" s="3">
        <f t="shared" si="159"/>
        <v>0</v>
      </c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</row>
    <row r="213" spans="1:29" ht="27.6" x14ac:dyDescent="0.3">
      <c r="A213" s="26"/>
      <c r="B213" s="25"/>
      <c r="C213" s="26"/>
      <c r="D213" s="26"/>
      <c r="E213" s="25"/>
      <c r="F213" s="25"/>
      <c r="G213" s="25"/>
      <c r="H213" s="25"/>
      <c r="I213" s="14" t="s">
        <v>34</v>
      </c>
      <c r="J213" s="3">
        <f t="shared" si="155"/>
        <v>3784956.16</v>
      </c>
      <c r="K213" s="3">
        <v>0</v>
      </c>
      <c r="L213" s="3">
        <f>L217</f>
        <v>3784956.16</v>
      </c>
      <c r="M213" s="3">
        <f t="shared" ref="M213" si="162">M217</f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</row>
    <row r="214" spans="1:29" ht="27.6" x14ac:dyDescent="0.3">
      <c r="A214" s="26"/>
      <c r="B214" s="25"/>
      <c r="C214" s="26"/>
      <c r="D214" s="26"/>
      <c r="E214" s="25"/>
      <c r="F214" s="25"/>
      <c r="G214" s="25"/>
      <c r="H214" s="25"/>
      <c r="I214" s="14" t="s">
        <v>4</v>
      </c>
      <c r="J214" s="3">
        <f t="shared" si="155"/>
        <v>2185442.37</v>
      </c>
      <c r="K214" s="3">
        <v>160000</v>
      </c>
      <c r="L214" s="3">
        <f>L218</f>
        <v>1391500.64</v>
      </c>
      <c r="M214" s="3">
        <f t="shared" ref="M214" si="163">M218</f>
        <v>633941.73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</row>
    <row r="215" spans="1:29" x14ac:dyDescent="0.3">
      <c r="A215" s="26" t="s">
        <v>132</v>
      </c>
      <c r="B215" s="25" t="s">
        <v>133</v>
      </c>
      <c r="C215" s="26">
        <v>2020</v>
      </c>
      <c r="D215" s="26">
        <v>2025</v>
      </c>
      <c r="E215" s="25" t="s">
        <v>6</v>
      </c>
      <c r="F215" s="25" t="s">
        <v>5</v>
      </c>
      <c r="G215" s="25" t="s">
        <v>5</v>
      </c>
      <c r="H215" s="25" t="s">
        <v>5</v>
      </c>
      <c r="I215" s="23" t="s">
        <v>3</v>
      </c>
      <c r="J215" s="3">
        <f>SUM(K215:R215)</f>
        <v>5810398.5299999993</v>
      </c>
      <c r="K215" s="3">
        <f t="shared" ref="K215:R215" si="164">K216+K217+K218</f>
        <v>0</v>
      </c>
      <c r="L215" s="3">
        <f t="shared" si="164"/>
        <v>5176456.8</v>
      </c>
      <c r="M215" s="3">
        <f t="shared" si="164"/>
        <v>633941.73</v>
      </c>
      <c r="N215" s="3">
        <f t="shared" si="164"/>
        <v>0</v>
      </c>
      <c r="O215" s="3">
        <f t="shared" si="164"/>
        <v>0</v>
      </c>
      <c r="P215" s="3">
        <f t="shared" ref="P215" si="165">P216+P217+P218</f>
        <v>0</v>
      </c>
      <c r="Q215" s="3">
        <f t="shared" ref="Q215" si="166">Q216+Q217+Q218</f>
        <v>0</v>
      </c>
      <c r="R215" s="3">
        <f t="shared" si="164"/>
        <v>0</v>
      </c>
      <c r="S215" s="26" t="s">
        <v>5</v>
      </c>
      <c r="T215" s="26" t="s">
        <v>5</v>
      </c>
      <c r="U215" s="26" t="s">
        <v>5</v>
      </c>
      <c r="V215" s="26" t="s">
        <v>5</v>
      </c>
      <c r="W215" s="26" t="s">
        <v>5</v>
      </c>
      <c r="X215" s="26" t="s">
        <v>5</v>
      </c>
      <c r="Y215" s="26" t="s">
        <v>5</v>
      </c>
      <c r="Z215" s="26" t="s">
        <v>5</v>
      </c>
      <c r="AA215" s="26" t="s">
        <v>5</v>
      </c>
      <c r="AB215" s="26" t="s">
        <v>5</v>
      </c>
      <c r="AC215" s="26" t="s">
        <v>5</v>
      </c>
    </row>
    <row r="216" spans="1:29" ht="27.6" x14ac:dyDescent="0.3">
      <c r="A216" s="26"/>
      <c r="B216" s="25"/>
      <c r="C216" s="26"/>
      <c r="D216" s="26"/>
      <c r="E216" s="25"/>
      <c r="F216" s="25"/>
      <c r="G216" s="25"/>
      <c r="H216" s="25"/>
      <c r="I216" s="14" t="s">
        <v>53</v>
      </c>
      <c r="J216" s="3">
        <f t="shared" ref="J216:J246" si="167">SUM(K216:R216)</f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</row>
    <row r="217" spans="1:29" ht="27.6" x14ac:dyDescent="0.3">
      <c r="A217" s="26"/>
      <c r="B217" s="25"/>
      <c r="C217" s="26"/>
      <c r="D217" s="26"/>
      <c r="E217" s="25"/>
      <c r="F217" s="25"/>
      <c r="G217" s="25"/>
      <c r="H217" s="25"/>
      <c r="I217" s="14" t="s">
        <v>34</v>
      </c>
      <c r="J217" s="3">
        <f t="shared" si="167"/>
        <v>3784956.16</v>
      </c>
      <c r="K217" s="3">
        <v>0</v>
      </c>
      <c r="L217" s="3">
        <v>3784956.16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</row>
    <row r="218" spans="1:29" ht="27.6" x14ac:dyDescent="0.3">
      <c r="A218" s="26"/>
      <c r="B218" s="25"/>
      <c r="C218" s="26"/>
      <c r="D218" s="26"/>
      <c r="E218" s="25"/>
      <c r="F218" s="25"/>
      <c r="G218" s="25"/>
      <c r="H218" s="25"/>
      <c r="I218" s="14" t="s">
        <v>4</v>
      </c>
      <c r="J218" s="3">
        <f t="shared" si="167"/>
        <v>2025442.3699999999</v>
      </c>
      <c r="K218" s="3">
        <v>0</v>
      </c>
      <c r="L218" s="3">
        <v>1391500.64</v>
      </c>
      <c r="M218" s="3">
        <v>633941.73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</row>
    <row r="219" spans="1:29" x14ac:dyDescent="0.3">
      <c r="A219" s="26" t="s">
        <v>139</v>
      </c>
      <c r="B219" s="25" t="s">
        <v>143</v>
      </c>
      <c r="C219" s="26">
        <v>2020</v>
      </c>
      <c r="D219" s="26">
        <v>2025</v>
      </c>
      <c r="E219" s="25" t="s">
        <v>6</v>
      </c>
      <c r="F219" s="25" t="s">
        <v>5</v>
      </c>
      <c r="G219" s="25" t="s">
        <v>5</v>
      </c>
      <c r="H219" s="25" t="s">
        <v>5</v>
      </c>
      <c r="I219" s="14" t="s">
        <v>3</v>
      </c>
      <c r="J219" s="3">
        <f t="shared" si="167"/>
        <v>5249146.5</v>
      </c>
      <c r="K219" s="3">
        <f>K220+K221+K222</f>
        <v>0</v>
      </c>
      <c r="L219" s="3">
        <f t="shared" ref="L219:R219" si="168">L220+L221+L222</f>
        <v>999981.78</v>
      </c>
      <c r="M219" s="3">
        <f t="shared" si="168"/>
        <v>0</v>
      </c>
      <c r="N219" s="3">
        <f t="shared" si="168"/>
        <v>4249164.72</v>
      </c>
      <c r="O219" s="3">
        <f t="shared" si="168"/>
        <v>0</v>
      </c>
      <c r="P219" s="3">
        <f t="shared" ref="P219" si="169">P220+P221+P222</f>
        <v>0</v>
      </c>
      <c r="Q219" s="3">
        <f t="shared" ref="Q219" si="170">Q220+Q221+Q222</f>
        <v>0</v>
      </c>
      <c r="R219" s="3">
        <f t="shared" si="168"/>
        <v>0</v>
      </c>
      <c r="S219" s="25" t="s">
        <v>147</v>
      </c>
      <c r="T219" s="26" t="s">
        <v>148</v>
      </c>
      <c r="U219" s="26">
        <v>10598.609700000001</v>
      </c>
      <c r="V219" s="26" t="s">
        <v>5</v>
      </c>
      <c r="W219" s="26">
        <v>1358.6097</v>
      </c>
      <c r="X219" s="26" t="s">
        <v>5</v>
      </c>
      <c r="Y219" s="26">
        <v>9240</v>
      </c>
      <c r="Z219" s="26" t="s">
        <v>5</v>
      </c>
      <c r="AA219" s="26" t="s">
        <v>5</v>
      </c>
      <c r="AB219" s="26" t="s">
        <v>5</v>
      </c>
      <c r="AC219" s="26" t="s">
        <v>5</v>
      </c>
    </row>
    <row r="220" spans="1:29" ht="27.6" x14ac:dyDescent="0.3">
      <c r="A220" s="26"/>
      <c r="B220" s="25"/>
      <c r="C220" s="26"/>
      <c r="D220" s="26"/>
      <c r="E220" s="25"/>
      <c r="F220" s="25"/>
      <c r="G220" s="25"/>
      <c r="H220" s="25"/>
      <c r="I220" s="14" t="s">
        <v>53</v>
      </c>
      <c r="J220" s="3">
        <f t="shared" si="167"/>
        <v>0</v>
      </c>
      <c r="K220" s="3">
        <f>K224+K228+K232+K236+K240+K244</f>
        <v>0</v>
      </c>
      <c r="L220" s="3">
        <f t="shared" ref="L220:R220" si="171">L224+L228+L232+L236+L240+L244</f>
        <v>0</v>
      </c>
      <c r="M220" s="3">
        <f t="shared" si="171"/>
        <v>0</v>
      </c>
      <c r="N220" s="3">
        <f t="shared" si="171"/>
        <v>0</v>
      </c>
      <c r="O220" s="3">
        <f t="shared" si="171"/>
        <v>0</v>
      </c>
      <c r="P220" s="3">
        <f t="shared" ref="P220" si="172">P224+P228+P232+P236+P240+P244</f>
        <v>0</v>
      </c>
      <c r="Q220" s="3">
        <f t="shared" ref="Q220" si="173">Q224+Q228+Q232+Q236+Q240+Q244</f>
        <v>0</v>
      </c>
      <c r="R220" s="3">
        <f t="shared" si="171"/>
        <v>0</v>
      </c>
      <c r="S220" s="25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</row>
    <row r="221" spans="1:29" ht="27.6" x14ac:dyDescent="0.3">
      <c r="A221" s="26"/>
      <c r="B221" s="25"/>
      <c r="C221" s="26"/>
      <c r="D221" s="26"/>
      <c r="E221" s="25"/>
      <c r="F221" s="25"/>
      <c r="G221" s="25"/>
      <c r="H221" s="25"/>
      <c r="I221" s="14" t="s">
        <v>34</v>
      </c>
      <c r="J221" s="3">
        <f t="shared" si="167"/>
        <v>4591728.42</v>
      </c>
      <c r="K221" s="3">
        <f t="shared" ref="K221:R222" si="174">K225+K229+K233+K237+K241+K245</f>
        <v>0</v>
      </c>
      <c r="L221" s="3">
        <f t="shared" si="174"/>
        <v>959982.49</v>
      </c>
      <c r="M221" s="3">
        <f t="shared" si="174"/>
        <v>0</v>
      </c>
      <c r="N221" s="3">
        <f t="shared" si="174"/>
        <v>3631745.9299999997</v>
      </c>
      <c r="O221" s="3">
        <f t="shared" si="174"/>
        <v>0</v>
      </c>
      <c r="P221" s="3">
        <f t="shared" ref="P221" si="175">P225+P229+P233+P237+P241+P245</f>
        <v>0</v>
      </c>
      <c r="Q221" s="3">
        <f t="shared" ref="Q221" si="176">Q225+Q229+Q233+Q237+Q241+Q245</f>
        <v>0</v>
      </c>
      <c r="R221" s="3">
        <f t="shared" si="174"/>
        <v>0</v>
      </c>
      <c r="S221" s="25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</row>
    <row r="222" spans="1:29" ht="27.6" x14ac:dyDescent="0.3">
      <c r="A222" s="26"/>
      <c r="B222" s="25"/>
      <c r="C222" s="26"/>
      <c r="D222" s="26"/>
      <c r="E222" s="25"/>
      <c r="F222" s="25"/>
      <c r="G222" s="25"/>
      <c r="H222" s="25"/>
      <c r="I222" s="14" t="s">
        <v>4</v>
      </c>
      <c r="J222" s="3">
        <f t="shared" si="167"/>
        <v>657418.08000000007</v>
      </c>
      <c r="K222" s="3">
        <f t="shared" si="174"/>
        <v>0</v>
      </c>
      <c r="L222" s="3">
        <f t="shared" si="174"/>
        <v>39999.29</v>
      </c>
      <c r="M222" s="3">
        <f t="shared" si="174"/>
        <v>0</v>
      </c>
      <c r="N222" s="3">
        <f t="shared" si="174"/>
        <v>617418.79</v>
      </c>
      <c r="O222" s="3">
        <f t="shared" si="174"/>
        <v>0</v>
      </c>
      <c r="P222" s="3">
        <f t="shared" ref="P222" si="177">P226+P230+P234+P238+P242+P246</f>
        <v>0</v>
      </c>
      <c r="Q222" s="3">
        <f t="shared" ref="Q222" si="178">Q226+Q230+Q234+Q238+Q242+Q246</f>
        <v>0</v>
      </c>
      <c r="R222" s="3">
        <f t="shared" si="174"/>
        <v>0</v>
      </c>
      <c r="S222" s="25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</row>
    <row r="223" spans="1:29" x14ac:dyDescent="0.3">
      <c r="A223" s="26" t="s">
        <v>140</v>
      </c>
      <c r="B223" s="25" t="s">
        <v>144</v>
      </c>
      <c r="C223" s="26">
        <v>2020</v>
      </c>
      <c r="D223" s="26">
        <v>2025</v>
      </c>
      <c r="E223" s="25" t="s">
        <v>6</v>
      </c>
      <c r="F223" s="25" t="s">
        <v>5</v>
      </c>
      <c r="G223" s="25" t="s">
        <v>5</v>
      </c>
      <c r="H223" s="25" t="s">
        <v>5</v>
      </c>
      <c r="I223" s="14" t="s">
        <v>3</v>
      </c>
      <c r="J223" s="3">
        <f t="shared" si="167"/>
        <v>73999.98</v>
      </c>
      <c r="K223" s="3">
        <f>K224+K225+K226</f>
        <v>0</v>
      </c>
      <c r="L223" s="3">
        <f t="shared" ref="L223:R223" si="179">L224+L225+L226</f>
        <v>73999.98</v>
      </c>
      <c r="M223" s="3">
        <f t="shared" si="179"/>
        <v>0</v>
      </c>
      <c r="N223" s="3">
        <f t="shared" si="179"/>
        <v>0</v>
      </c>
      <c r="O223" s="3">
        <f t="shared" si="179"/>
        <v>0</v>
      </c>
      <c r="P223" s="3">
        <f t="shared" ref="P223" si="180">P224+P225+P226</f>
        <v>0</v>
      </c>
      <c r="Q223" s="3">
        <f t="shared" ref="Q223" si="181">Q224+Q225+Q226</f>
        <v>0</v>
      </c>
      <c r="R223" s="3">
        <f t="shared" si="179"/>
        <v>0</v>
      </c>
      <c r="S223" s="26" t="s">
        <v>5</v>
      </c>
      <c r="T223" s="26" t="s">
        <v>5</v>
      </c>
      <c r="U223" s="26" t="s">
        <v>5</v>
      </c>
      <c r="V223" s="26" t="s">
        <v>5</v>
      </c>
      <c r="W223" s="26" t="s">
        <v>5</v>
      </c>
      <c r="X223" s="26" t="s">
        <v>5</v>
      </c>
      <c r="Y223" s="26" t="s">
        <v>5</v>
      </c>
      <c r="Z223" s="26" t="s">
        <v>5</v>
      </c>
      <c r="AA223" s="26" t="s">
        <v>5</v>
      </c>
      <c r="AB223" s="26" t="s">
        <v>5</v>
      </c>
      <c r="AC223" s="26" t="s">
        <v>5</v>
      </c>
    </row>
    <row r="224" spans="1:29" ht="27.6" x14ac:dyDescent="0.3">
      <c r="A224" s="26"/>
      <c r="B224" s="25"/>
      <c r="C224" s="26"/>
      <c r="D224" s="26"/>
      <c r="E224" s="25"/>
      <c r="F224" s="25"/>
      <c r="G224" s="25"/>
      <c r="H224" s="25"/>
      <c r="I224" s="14" t="s">
        <v>53</v>
      </c>
      <c r="J224" s="3">
        <f t="shared" si="167"/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</row>
    <row r="225" spans="1:29" ht="27.6" x14ac:dyDescent="0.3">
      <c r="A225" s="26"/>
      <c r="B225" s="25"/>
      <c r="C225" s="26"/>
      <c r="D225" s="26"/>
      <c r="E225" s="25"/>
      <c r="F225" s="25"/>
      <c r="G225" s="25"/>
      <c r="H225" s="25"/>
      <c r="I225" s="14" t="s">
        <v>34</v>
      </c>
      <c r="J225" s="3">
        <f t="shared" si="167"/>
        <v>71039.98</v>
      </c>
      <c r="K225" s="3">
        <v>0</v>
      </c>
      <c r="L225" s="3">
        <v>71039.98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</row>
    <row r="226" spans="1:29" ht="27.6" x14ac:dyDescent="0.3">
      <c r="A226" s="26"/>
      <c r="B226" s="25"/>
      <c r="C226" s="26"/>
      <c r="D226" s="26"/>
      <c r="E226" s="25"/>
      <c r="F226" s="25"/>
      <c r="G226" s="25"/>
      <c r="H226" s="25"/>
      <c r="I226" s="14" t="s">
        <v>4</v>
      </c>
      <c r="J226" s="3">
        <f t="shared" si="167"/>
        <v>2960</v>
      </c>
      <c r="K226" s="3">
        <v>0</v>
      </c>
      <c r="L226" s="3">
        <v>2960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</row>
    <row r="227" spans="1:29" x14ac:dyDescent="0.3">
      <c r="A227" s="26" t="s">
        <v>141</v>
      </c>
      <c r="B227" s="25" t="s">
        <v>145</v>
      </c>
      <c r="C227" s="26">
        <v>2020</v>
      </c>
      <c r="D227" s="26">
        <v>2025</v>
      </c>
      <c r="E227" s="25" t="s">
        <v>6</v>
      </c>
      <c r="F227" s="25" t="s">
        <v>5</v>
      </c>
      <c r="G227" s="25" t="s">
        <v>5</v>
      </c>
      <c r="H227" s="25" t="s">
        <v>5</v>
      </c>
      <c r="I227" s="14" t="s">
        <v>3</v>
      </c>
      <c r="J227" s="3">
        <f t="shared" si="167"/>
        <v>916618.21</v>
      </c>
      <c r="K227" s="3">
        <f>K228+K229+K230</f>
        <v>0</v>
      </c>
      <c r="L227" s="3">
        <f t="shared" ref="L227:R227" si="182">L228+L229+L230</f>
        <v>481982.23</v>
      </c>
      <c r="M227" s="3">
        <f t="shared" si="182"/>
        <v>0</v>
      </c>
      <c r="N227" s="3">
        <f t="shared" si="182"/>
        <v>434635.98</v>
      </c>
      <c r="O227" s="3">
        <f t="shared" si="182"/>
        <v>0</v>
      </c>
      <c r="P227" s="3">
        <f t="shared" ref="P227" si="183">P228+P229+P230</f>
        <v>0</v>
      </c>
      <c r="Q227" s="3">
        <f t="shared" ref="Q227" si="184">Q228+Q229+Q230</f>
        <v>0</v>
      </c>
      <c r="R227" s="3">
        <f t="shared" si="182"/>
        <v>0</v>
      </c>
      <c r="S227" s="26" t="s">
        <v>5</v>
      </c>
      <c r="T227" s="26" t="s">
        <v>5</v>
      </c>
      <c r="U227" s="26" t="s">
        <v>5</v>
      </c>
      <c r="V227" s="26" t="s">
        <v>5</v>
      </c>
      <c r="W227" s="26" t="s">
        <v>5</v>
      </c>
      <c r="X227" s="26" t="s">
        <v>5</v>
      </c>
      <c r="Y227" s="26" t="s">
        <v>5</v>
      </c>
      <c r="Z227" s="26" t="s">
        <v>5</v>
      </c>
      <c r="AA227" s="26" t="s">
        <v>5</v>
      </c>
      <c r="AB227" s="26" t="s">
        <v>5</v>
      </c>
      <c r="AC227" s="26" t="s">
        <v>5</v>
      </c>
    </row>
    <row r="228" spans="1:29" ht="27.6" x14ac:dyDescent="0.3">
      <c r="A228" s="26"/>
      <c r="B228" s="25"/>
      <c r="C228" s="26"/>
      <c r="D228" s="26"/>
      <c r="E228" s="25"/>
      <c r="F228" s="25"/>
      <c r="G228" s="25"/>
      <c r="H228" s="25"/>
      <c r="I228" s="14" t="s">
        <v>53</v>
      </c>
      <c r="J228" s="3">
        <f t="shared" si="167"/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">
        <v>0</v>
      </c>
      <c r="R228" s="3">
        <v>0</v>
      </c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</row>
    <row r="229" spans="1:29" ht="27.6" x14ac:dyDescent="0.3">
      <c r="A229" s="26"/>
      <c r="B229" s="25"/>
      <c r="C229" s="26"/>
      <c r="D229" s="26"/>
      <c r="E229" s="25"/>
      <c r="F229" s="25"/>
      <c r="G229" s="25"/>
      <c r="H229" s="25"/>
      <c r="I229" s="14" t="s">
        <v>34</v>
      </c>
      <c r="J229" s="3">
        <f t="shared" si="167"/>
        <v>834184.76</v>
      </c>
      <c r="K229" s="3">
        <v>0</v>
      </c>
      <c r="L229" s="3">
        <v>462702.94</v>
      </c>
      <c r="M229" s="3">
        <v>0</v>
      </c>
      <c r="N229" s="3">
        <v>371481.82</v>
      </c>
      <c r="O229" s="3">
        <v>0</v>
      </c>
      <c r="P229" s="3">
        <v>0</v>
      </c>
      <c r="Q229" s="3">
        <v>0</v>
      </c>
      <c r="R229" s="3">
        <v>0</v>
      </c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</row>
    <row r="230" spans="1:29" ht="27.6" x14ac:dyDescent="0.3">
      <c r="A230" s="26"/>
      <c r="B230" s="25"/>
      <c r="C230" s="26"/>
      <c r="D230" s="26"/>
      <c r="E230" s="25"/>
      <c r="F230" s="25"/>
      <c r="G230" s="25"/>
      <c r="H230" s="25"/>
      <c r="I230" s="14" t="s">
        <v>4</v>
      </c>
      <c r="J230" s="3">
        <f t="shared" si="167"/>
        <v>82433.450000000012</v>
      </c>
      <c r="K230" s="3">
        <v>0</v>
      </c>
      <c r="L230" s="3">
        <v>19279.29</v>
      </c>
      <c r="M230" s="3">
        <v>0</v>
      </c>
      <c r="N230" s="3">
        <v>63154.16</v>
      </c>
      <c r="O230" s="3">
        <v>0</v>
      </c>
      <c r="P230" s="3">
        <v>0</v>
      </c>
      <c r="Q230" s="3">
        <v>0</v>
      </c>
      <c r="R230" s="3">
        <v>0</v>
      </c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</row>
    <row r="231" spans="1:29" x14ac:dyDescent="0.3">
      <c r="A231" s="26" t="s">
        <v>142</v>
      </c>
      <c r="B231" s="25" t="s">
        <v>146</v>
      </c>
      <c r="C231" s="26">
        <v>2020</v>
      </c>
      <c r="D231" s="26">
        <v>2025</v>
      </c>
      <c r="E231" s="25" t="s">
        <v>6</v>
      </c>
      <c r="F231" s="26" t="s">
        <v>5</v>
      </c>
      <c r="G231" s="26" t="s">
        <v>5</v>
      </c>
      <c r="H231" s="26" t="s">
        <v>5</v>
      </c>
      <c r="I231" s="14" t="s">
        <v>3</v>
      </c>
      <c r="J231" s="3">
        <f t="shared" si="167"/>
        <v>753057.16999999993</v>
      </c>
      <c r="K231" s="3">
        <f>K232+K233+K234</f>
        <v>0</v>
      </c>
      <c r="L231" s="3">
        <f t="shared" ref="L231:R231" si="185">L232+L233+L234</f>
        <v>443999.57</v>
      </c>
      <c r="M231" s="3">
        <f t="shared" si="185"/>
        <v>0</v>
      </c>
      <c r="N231" s="3">
        <f t="shared" si="185"/>
        <v>309057.59999999998</v>
      </c>
      <c r="O231" s="3">
        <f t="shared" si="185"/>
        <v>0</v>
      </c>
      <c r="P231" s="3">
        <f t="shared" ref="P231" si="186">P232+P233+P234</f>
        <v>0</v>
      </c>
      <c r="Q231" s="3">
        <f t="shared" ref="Q231" si="187">Q232+Q233+Q234</f>
        <v>0</v>
      </c>
      <c r="R231" s="3">
        <f t="shared" si="185"/>
        <v>0</v>
      </c>
      <c r="S231" s="26" t="s">
        <v>5</v>
      </c>
      <c r="T231" s="26" t="s">
        <v>5</v>
      </c>
      <c r="U231" s="26" t="s">
        <v>5</v>
      </c>
      <c r="V231" s="26" t="s">
        <v>5</v>
      </c>
      <c r="W231" s="26" t="s">
        <v>5</v>
      </c>
      <c r="X231" s="26" t="s">
        <v>5</v>
      </c>
      <c r="Y231" s="26" t="s">
        <v>5</v>
      </c>
      <c r="Z231" s="26" t="s">
        <v>5</v>
      </c>
      <c r="AA231" s="26" t="s">
        <v>5</v>
      </c>
      <c r="AB231" s="26" t="s">
        <v>5</v>
      </c>
      <c r="AC231" s="26" t="s">
        <v>5</v>
      </c>
    </row>
    <row r="232" spans="1:29" ht="27.6" x14ac:dyDescent="0.3">
      <c r="A232" s="26"/>
      <c r="B232" s="25"/>
      <c r="C232" s="26"/>
      <c r="D232" s="26"/>
      <c r="E232" s="25"/>
      <c r="F232" s="26"/>
      <c r="G232" s="26"/>
      <c r="H232" s="26"/>
      <c r="I232" s="14" t="s">
        <v>53</v>
      </c>
      <c r="J232" s="3">
        <f t="shared" si="167"/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</row>
    <row r="233" spans="1:29" ht="27.6" x14ac:dyDescent="0.3">
      <c r="A233" s="26"/>
      <c r="B233" s="25"/>
      <c r="C233" s="26"/>
      <c r="D233" s="26"/>
      <c r="E233" s="25"/>
      <c r="F233" s="26"/>
      <c r="G233" s="26"/>
      <c r="H233" s="26"/>
      <c r="I233" s="14" t="s">
        <v>34</v>
      </c>
      <c r="J233" s="3">
        <f t="shared" si="167"/>
        <v>690389.99</v>
      </c>
      <c r="K233" s="3">
        <v>0</v>
      </c>
      <c r="L233" s="3">
        <v>426239.57</v>
      </c>
      <c r="M233" s="3">
        <v>0</v>
      </c>
      <c r="N233" s="3">
        <v>264150.42</v>
      </c>
      <c r="O233" s="3">
        <v>0</v>
      </c>
      <c r="P233" s="3">
        <v>0</v>
      </c>
      <c r="Q233" s="3">
        <v>0</v>
      </c>
      <c r="R233" s="3">
        <v>0</v>
      </c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</row>
    <row r="234" spans="1:29" ht="27.6" x14ac:dyDescent="0.3">
      <c r="A234" s="26"/>
      <c r="B234" s="25"/>
      <c r="C234" s="26"/>
      <c r="D234" s="26"/>
      <c r="E234" s="25"/>
      <c r="F234" s="26"/>
      <c r="G234" s="26"/>
      <c r="H234" s="26"/>
      <c r="I234" s="14" t="s">
        <v>4</v>
      </c>
      <c r="J234" s="3">
        <f t="shared" si="167"/>
        <v>62667.18</v>
      </c>
      <c r="K234" s="3">
        <v>0</v>
      </c>
      <c r="L234" s="3">
        <v>17760</v>
      </c>
      <c r="M234" s="3">
        <v>0</v>
      </c>
      <c r="N234" s="3">
        <v>44907.18</v>
      </c>
      <c r="O234" s="3">
        <v>0</v>
      </c>
      <c r="P234" s="3">
        <v>0</v>
      </c>
      <c r="Q234" s="3">
        <v>0</v>
      </c>
      <c r="R234" s="3">
        <v>0</v>
      </c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</row>
    <row r="235" spans="1:29" x14ac:dyDescent="0.3">
      <c r="A235" s="26" t="s">
        <v>224</v>
      </c>
      <c r="B235" s="25" t="s">
        <v>227</v>
      </c>
      <c r="C235" s="26">
        <v>2020</v>
      </c>
      <c r="D235" s="26">
        <v>2025</v>
      </c>
      <c r="E235" s="25" t="s">
        <v>6</v>
      </c>
      <c r="F235" s="26" t="s">
        <v>5</v>
      </c>
      <c r="G235" s="26" t="s">
        <v>5</v>
      </c>
      <c r="H235" s="26" t="s">
        <v>5</v>
      </c>
      <c r="I235" s="14" t="s">
        <v>3</v>
      </c>
      <c r="J235" s="3">
        <f t="shared" si="167"/>
        <v>44118.9</v>
      </c>
      <c r="K235" s="3">
        <f>K236+K237+K238</f>
        <v>0</v>
      </c>
      <c r="L235" s="3">
        <f t="shared" ref="L235:R235" si="188">L236+L237+L238</f>
        <v>0</v>
      </c>
      <c r="M235" s="3">
        <f t="shared" si="188"/>
        <v>0</v>
      </c>
      <c r="N235" s="3">
        <f t="shared" si="188"/>
        <v>44118.9</v>
      </c>
      <c r="O235" s="3">
        <f t="shared" si="188"/>
        <v>0</v>
      </c>
      <c r="P235" s="3">
        <f t="shared" ref="P235" si="189">P236+P237+P238</f>
        <v>0</v>
      </c>
      <c r="Q235" s="3">
        <f t="shared" ref="Q235" si="190">Q236+Q237+Q238</f>
        <v>0</v>
      </c>
      <c r="R235" s="3">
        <f t="shared" si="188"/>
        <v>0</v>
      </c>
      <c r="S235" s="26" t="s">
        <v>5</v>
      </c>
      <c r="T235" s="26" t="s">
        <v>5</v>
      </c>
      <c r="U235" s="26" t="s">
        <v>5</v>
      </c>
      <c r="V235" s="26" t="s">
        <v>5</v>
      </c>
      <c r="W235" s="26" t="s">
        <v>5</v>
      </c>
      <c r="X235" s="26" t="s">
        <v>5</v>
      </c>
      <c r="Y235" s="26" t="s">
        <v>5</v>
      </c>
      <c r="Z235" s="26" t="s">
        <v>5</v>
      </c>
      <c r="AA235" s="26" t="s">
        <v>5</v>
      </c>
      <c r="AB235" s="26" t="s">
        <v>5</v>
      </c>
      <c r="AC235" s="26" t="s">
        <v>5</v>
      </c>
    </row>
    <row r="236" spans="1:29" ht="27.6" x14ac:dyDescent="0.3">
      <c r="A236" s="26"/>
      <c r="B236" s="25"/>
      <c r="C236" s="26"/>
      <c r="D236" s="26"/>
      <c r="E236" s="25"/>
      <c r="F236" s="26"/>
      <c r="G236" s="26"/>
      <c r="H236" s="26"/>
      <c r="I236" s="14" t="s">
        <v>53</v>
      </c>
      <c r="J236" s="3">
        <f t="shared" si="167"/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</row>
    <row r="237" spans="1:29" ht="27.6" x14ac:dyDescent="0.3">
      <c r="A237" s="26"/>
      <c r="B237" s="25"/>
      <c r="C237" s="26"/>
      <c r="D237" s="26"/>
      <c r="E237" s="25"/>
      <c r="F237" s="26"/>
      <c r="G237" s="26"/>
      <c r="H237" s="26"/>
      <c r="I237" s="14" t="s">
        <v>34</v>
      </c>
      <c r="J237" s="3">
        <f t="shared" si="167"/>
        <v>37708.26</v>
      </c>
      <c r="K237" s="3">
        <v>0</v>
      </c>
      <c r="L237" s="3">
        <v>0</v>
      </c>
      <c r="M237" s="3">
        <v>0</v>
      </c>
      <c r="N237" s="3">
        <v>37708.26</v>
      </c>
      <c r="O237" s="3">
        <v>0</v>
      </c>
      <c r="P237" s="3">
        <v>0</v>
      </c>
      <c r="Q237" s="3">
        <v>0</v>
      </c>
      <c r="R237" s="3">
        <v>0</v>
      </c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</row>
    <row r="238" spans="1:29" ht="27.6" x14ac:dyDescent="0.3">
      <c r="A238" s="26"/>
      <c r="B238" s="25"/>
      <c r="C238" s="26"/>
      <c r="D238" s="26"/>
      <c r="E238" s="25"/>
      <c r="F238" s="26"/>
      <c r="G238" s="26"/>
      <c r="H238" s="26"/>
      <c r="I238" s="14" t="s">
        <v>4</v>
      </c>
      <c r="J238" s="3">
        <f t="shared" si="167"/>
        <v>6410.64</v>
      </c>
      <c r="K238" s="3">
        <v>0</v>
      </c>
      <c r="L238" s="3">
        <v>0</v>
      </c>
      <c r="M238" s="3">
        <v>0</v>
      </c>
      <c r="N238" s="3">
        <v>6410.64</v>
      </c>
      <c r="O238" s="3">
        <v>0</v>
      </c>
      <c r="P238" s="3">
        <v>0</v>
      </c>
      <c r="Q238" s="3">
        <v>0</v>
      </c>
      <c r="R238" s="3">
        <v>0</v>
      </c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</row>
    <row r="239" spans="1:29" x14ac:dyDescent="0.3">
      <c r="A239" s="26" t="s">
        <v>225</v>
      </c>
      <c r="B239" s="25" t="s">
        <v>228</v>
      </c>
      <c r="C239" s="26">
        <v>2020</v>
      </c>
      <c r="D239" s="26">
        <v>2025</v>
      </c>
      <c r="E239" s="25" t="s">
        <v>6</v>
      </c>
      <c r="F239" s="26" t="s">
        <v>5</v>
      </c>
      <c r="G239" s="26" t="s">
        <v>5</v>
      </c>
      <c r="H239" s="26" t="s">
        <v>5</v>
      </c>
      <c r="I239" s="14" t="s">
        <v>3</v>
      </c>
      <c r="J239" s="3">
        <f t="shared" si="167"/>
        <v>1259671.8</v>
      </c>
      <c r="K239" s="3">
        <f>K240+K241+K242</f>
        <v>0</v>
      </c>
      <c r="L239" s="3">
        <f t="shared" ref="L239:R239" si="191">L240+L241+L242</f>
        <v>0</v>
      </c>
      <c r="M239" s="3">
        <f t="shared" si="191"/>
        <v>0</v>
      </c>
      <c r="N239" s="3">
        <f t="shared" si="191"/>
        <v>1259671.8</v>
      </c>
      <c r="O239" s="3">
        <f t="shared" si="191"/>
        <v>0</v>
      </c>
      <c r="P239" s="3">
        <f t="shared" ref="P239" si="192">P240+P241+P242</f>
        <v>0</v>
      </c>
      <c r="Q239" s="3">
        <f t="shared" ref="Q239" si="193">Q240+Q241+Q242</f>
        <v>0</v>
      </c>
      <c r="R239" s="3">
        <f t="shared" si="191"/>
        <v>0</v>
      </c>
      <c r="S239" s="26" t="s">
        <v>5</v>
      </c>
      <c r="T239" s="26" t="s">
        <v>5</v>
      </c>
      <c r="U239" s="26" t="s">
        <v>5</v>
      </c>
      <c r="V239" s="26" t="s">
        <v>5</v>
      </c>
      <c r="W239" s="26" t="s">
        <v>5</v>
      </c>
      <c r="X239" s="26" t="s">
        <v>5</v>
      </c>
      <c r="Y239" s="26" t="s">
        <v>5</v>
      </c>
      <c r="Z239" s="26" t="s">
        <v>5</v>
      </c>
      <c r="AA239" s="26" t="s">
        <v>5</v>
      </c>
      <c r="AB239" s="26" t="s">
        <v>5</v>
      </c>
      <c r="AC239" s="26" t="s">
        <v>5</v>
      </c>
    </row>
    <row r="240" spans="1:29" ht="27.6" x14ac:dyDescent="0.3">
      <c r="A240" s="26"/>
      <c r="B240" s="25"/>
      <c r="C240" s="26"/>
      <c r="D240" s="26"/>
      <c r="E240" s="25"/>
      <c r="F240" s="26"/>
      <c r="G240" s="26"/>
      <c r="H240" s="26"/>
      <c r="I240" s="14" t="s">
        <v>53</v>
      </c>
      <c r="J240" s="3">
        <f t="shared" si="167"/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</row>
    <row r="241" spans="1:29" ht="27.6" x14ac:dyDescent="0.3">
      <c r="A241" s="26"/>
      <c r="B241" s="25"/>
      <c r="C241" s="26"/>
      <c r="D241" s="26"/>
      <c r="E241" s="25"/>
      <c r="F241" s="26"/>
      <c r="G241" s="26"/>
      <c r="H241" s="26"/>
      <c r="I241" s="14" t="s">
        <v>34</v>
      </c>
      <c r="J241" s="3">
        <f t="shared" si="167"/>
        <v>1076637</v>
      </c>
      <c r="K241" s="3">
        <v>0</v>
      </c>
      <c r="L241" s="3">
        <v>0</v>
      </c>
      <c r="M241" s="3">
        <v>0</v>
      </c>
      <c r="N241" s="3">
        <v>1076637</v>
      </c>
      <c r="O241" s="3">
        <v>0</v>
      </c>
      <c r="P241" s="3">
        <v>0</v>
      </c>
      <c r="Q241" s="3">
        <v>0</v>
      </c>
      <c r="R241" s="3">
        <v>0</v>
      </c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</row>
    <row r="242" spans="1:29" ht="27.6" x14ac:dyDescent="0.3">
      <c r="A242" s="26"/>
      <c r="B242" s="25"/>
      <c r="C242" s="26"/>
      <c r="D242" s="26"/>
      <c r="E242" s="25"/>
      <c r="F242" s="26"/>
      <c r="G242" s="26"/>
      <c r="H242" s="26"/>
      <c r="I242" s="14" t="s">
        <v>4</v>
      </c>
      <c r="J242" s="3">
        <f t="shared" si="167"/>
        <v>183034.8</v>
      </c>
      <c r="K242" s="3">
        <v>0</v>
      </c>
      <c r="L242" s="3">
        <v>0</v>
      </c>
      <c r="M242" s="3">
        <v>0</v>
      </c>
      <c r="N242" s="3">
        <v>183034.8</v>
      </c>
      <c r="O242" s="3">
        <v>0</v>
      </c>
      <c r="P242" s="3">
        <v>0</v>
      </c>
      <c r="Q242" s="3">
        <v>0</v>
      </c>
      <c r="R242" s="3">
        <v>0</v>
      </c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</row>
    <row r="243" spans="1:29" x14ac:dyDescent="0.3">
      <c r="A243" s="26" t="s">
        <v>226</v>
      </c>
      <c r="B243" s="25" t="s">
        <v>229</v>
      </c>
      <c r="C243" s="26">
        <v>2020</v>
      </c>
      <c r="D243" s="26">
        <v>2025</v>
      </c>
      <c r="E243" s="25" t="s">
        <v>6</v>
      </c>
      <c r="F243" s="26" t="s">
        <v>5</v>
      </c>
      <c r="G243" s="26" t="s">
        <v>5</v>
      </c>
      <c r="H243" s="26" t="s">
        <v>5</v>
      </c>
      <c r="I243" s="14" t="s">
        <v>3</v>
      </c>
      <c r="J243" s="3">
        <f t="shared" si="167"/>
        <v>2201680.44</v>
      </c>
      <c r="K243" s="3">
        <f>K244+K245+K246</f>
        <v>0</v>
      </c>
      <c r="L243" s="3">
        <f t="shared" ref="L243:R243" si="194">L244+L245+L246</f>
        <v>0</v>
      </c>
      <c r="M243" s="3">
        <f t="shared" si="194"/>
        <v>0</v>
      </c>
      <c r="N243" s="3">
        <f t="shared" si="194"/>
        <v>2201680.44</v>
      </c>
      <c r="O243" s="3">
        <f t="shared" si="194"/>
        <v>0</v>
      </c>
      <c r="P243" s="3">
        <f t="shared" ref="P243" si="195">P244+P245+P246</f>
        <v>0</v>
      </c>
      <c r="Q243" s="3">
        <f t="shared" ref="Q243" si="196">Q244+Q245+Q246</f>
        <v>0</v>
      </c>
      <c r="R243" s="3">
        <f t="shared" si="194"/>
        <v>0</v>
      </c>
      <c r="S243" s="26" t="s">
        <v>5</v>
      </c>
      <c r="T243" s="26" t="s">
        <v>5</v>
      </c>
      <c r="U243" s="26" t="s">
        <v>5</v>
      </c>
      <c r="V243" s="26" t="s">
        <v>5</v>
      </c>
      <c r="W243" s="26" t="s">
        <v>5</v>
      </c>
      <c r="X243" s="26" t="s">
        <v>5</v>
      </c>
      <c r="Y243" s="26" t="s">
        <v>5</v>
      </c>
      <c r="Z243" s="26" t="s">
        <v>5</v>
      </c>
      <c r="AA243" s="26" t="s">
        <v>5</v>
      </c>
      <c r="AB243" s="26" t="s">
        <v>5</v>
      </c>
      <c r="AC243" s="26" t="s">
        <v>5</v>
      </c>
    </row>
    <row r="244" spans="1:29" ht="27.6" x14ac:dyDescent="0.3">
      <c r="A244" s="26"/>
      <c r="B244" s="25"/>
      <c r="C244" s="26"/>
      <c r="D244" s="26"/>
      <c r="E244" s="25"/>
      <c r="F244" s="26"/>
      <c r="G244" s="26"/>
      <c r="H244" s="26"/>
      <c r="I244" s="14" t="s">
        <v>53</v>
      </c>
      <c r="J244" s="3">
        <f t="shared" si="167"/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</row>
    <row r="245" spans="1:29" ht="27.6" x14ac:dyDescent="0.3">
      <c r="A245" s="26"/>
      <c r="B245" s="25"/>
      <c r="C245" s="26"/>
      <c r="D245" s="26"/>
      <c r="E245" s="25"/>
      <c r="F245" s="26"/>
      <c r="G245" s="26"/>
      <c r="H245" s="26"/>
      <c r="I245" s="14" t="s">
        <v>34</v>
      </c>
      <c r="J245" s="3">
        <f t="shared" si="167"/>
        <v>1881768.43</v>
      </c>
      <c r="K245" s="3">
        <v>0</v>
      </c>
      <c r="L245" s="3">
        <v>0</v>
      </c>
      <c r="M245" s="3">
        <v>0</v>
      </c>
      <c r="N245" s="3">
        <v>1881768.43</v>
      </c>
      <c r="O245" s="3">
        <v>0</v>
      </c>
      <c r="P245" s="3">
        <v>0</v>
      </c>
      <c r="Q245" s="3">
        <v>0</v>
      </c>
      <c r="R245" s="3">
        <v>0</v>
      </c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</row>
    <row r="246" spans="1:29" ht="42" customHeight="1" x14ac:dyDescent="0.3">
      <c r="A246" s="26"/>
      <c r="B246" s="25"/>
      <c r="C246" s="26"/>
      <c r="D246" s="26"/>
      <c r="E246" s="25"/>
      <c r="F246" s="26"/>
      <c r="G246" s="26"/>
      <c r="H246" s="26"/>
      <c r="I246" s="14" t="s">
        <v>4</v>
      </c>
      <c r="J246" s="3">
        <f t="shared" si="167"/>
        <v>319912.01</v>
      </c>
      <c r="K246" s="3">
        <v>0</v>
      </c>
      <c r="L246" s="3">
        <v>0</v>
      </c>
      <c r="M246" s="3">
        <v>0</v>
      </c>
      <c r="N246" s="3">
        <v>319912.01</v>
      </c>
      <c r="O246" s="3">
        <v>0</v>
      </c>
      <c r="P246" s="3">
        <v>0</v>
      </c>
      <c r="Q246" s="3">
        <v>0</v>
      </c>
      <c r="R246" s="3">
        <v>0</v>
      </c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</row>
    <row r="247" spans="1:29" ht="15" customHeight="1" x14ac:dyDescent="0.3">
      <c r="A247" s="26" t="s">
        <v>206</v>
      </c>
      <c r="B247" s="25" t="s">
        <v>208</v>
      </c>
      <c r="C247" s="26">
        <v>2020</v>
      </c>
      <c r="D247" s="26">
        <v>2025</v>
      </c>
      <c r="E247" s="25" t="s">
        <v>6</v>
      </c>
      <c r="F247" s="26" t="s">
        <v>5</v>
      </c>
      <c r="G247" s="26" t="s">
        <v>5</v>
      </c>
      <c r="H247" s="26" t="s">
        <v>5</v>
      </c>
      <c r="I247" s="14" t="s">
        <v>3</v>
      </c>
      <c r="J247" s="3">
        <f t="shared" ref="J247:J270" si="197">SUM(K247:R247)</f>
        <v>7716301.9699999997</v>
      </c>
      <c r="K247" s="3">
        <f>K248+K249+K250</f>
        <v>0</v>
      </c>
      <c r="L247" s="3">
        <f t="shared" ref="L247:R247" si="198">L248+L249+L250</f>
        <v>443999.57</v>
      </c>
      <c r="M247" s="3">
        <f t="shared" si="198"/>
        <v>7272302.3999999994</v>
      </c>
      <c r="N247" s="3">
        <f t="shared" si="198"/>
        <v>0</v>
      </c>
      <c r="O247" s="3">
        <f t="shared" si="198"/>
        <v>0</v>
      </c>
      <c r="P247" s="3">
        <f t="shared" ref="P247" si="199">P248+P249+P250</f>
        <v>0</v>
      </c>
      <c r="Q247" s="3">
        <f t="shared" ref="Q247" si="200">Q248+Q249+Q250</f>
        <v>0</v>
      </c>
      <c r="R247" s="3">
        <f t="shared" si="198"/>
        <v>0</v>
      </c>
      <c r="S247" s="26" t="s">
        <v>211</v>
      </c>
      <c r="T247" s="26" t="s">
        <v>31</v>
      </c>
      <c r="U247" s="26">
        <v>1</v>
      </c>
      <c r="V247" s="26" t="s">
        <v>5</v>
      </c>
      <c r="W247" s="26" t="s">
        <v>5</v>
      </c>
      <c r="X247" s="26">
        <v>1</v>
      </c>
      <c r="Y247" s="26" t="s">
        <v>5</v>
      </c>
      <c r="Z247" s="26" t="s">
        <v>5</v>
      </c>
      <c r="AA247" s="26" t="s">
        <v>5</v>
      </c>
      <c r="AB247" s="26" t="s">
        <v>5</v>
      </c>
      <c r="AC247" s="26" t="s">
        <v>5</v>
      </c>
    </row>
    <row r="248" spans="1:29" ht="27.6" x14ac:dyDescent="0.3">
      <c r="A248" s="26"/>
      <c r="B248" s="25"/>
      <c r="C248" s="26"/>
      <c r="D248" s="26"/>
      <c r="E248" s="25"/>
      <c r="F248" s="26"/>
      <c r="G248" s="26"/>
      <c r="H248" s="26"/>
      <c r="I248" s="14" t="s">
        <v>53</v>
      </c>
      <c r="J248" s="3">
        <f t="shared" si="197"/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</row>
    <row r="249" spans="1:29" ht="27.6" x14ac:dyDescent="0.3">
      <c r="A249" s="26"/>
      <c r="B249" s="25"/>
      <c r="C249" s="26"/>
      <c r="D249" s="26"/>
      <c r="E249" s="25"/>
      <c r="F249" s="26"/>
      <c r="G249" s="26"/>
      <c r="H249" s="26"/>
      <c r="I249" s="14" t="s">
        <v>34</v>
      </c>
      <c r="J249" s="3">
        <f t="shared" si="197"/>
        <v>7334926.8399999999</v>
      </c>
      <c r="K249" s="3">
        <v>0</v>
      </c>
      <c r="L249" s="3">
        <v>426239.57</v>
      </c>
      <c r="M249" s="3">
        <v>6908687.2699999996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</row>
    <row r="250" spans="1:29" ht="42" customHeight="1" x14ac:dyDescent="0.3">
      <c r="A250" s="26"/>
      <c r="B250" s="25"/>
      <c r="C250" s="26"/>
      <c r="D250" s="26"/>
      <c r="E250" s="25"/>
      <c r="F250" s="26"/>
      <c r="G250" s="26"/>
      <c r="H250" s="26"/>
      <c r="I250" s="14" t="s">
        <v>4</v>
      </c>
      <c r="J250" s="3">
        <f t="shared" si="197"/>
        <v>381375.13</v>
      </c>
      <c r="K250" s="3">
        <v>0</v>
      </c>
      <c r="L250" s="3">
        <v>17760</v>
      </c>
      <c r="M250" s="3">
        <v>363615.13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</row>
    <row r="251" spans="1:29" ht="15" customHeight="1" x14ac:dyDescent="0.3">
      <c r="A251" s="26" t="s">
        <v>213</v>
      </c>
      <c r="B251" s="25" t="s">
        <v>214</v>
      </c>
      <c r="C251" s="26">
        <v>2020</v>
      </c>
      <c r="D251" s="26">
        <v>2025</v>
      </c>
      <c r="E251" s="25" t="s">
        <v>6</v>
      </c>
      <c r="F251" s="26" t="s">
        <v>5</v>
      </c>
      <c r="G251" s="26" t="s">
        <v>5</v>
      </c>
      <c r="H251" s="26" t="s">
        <v>5</v>
      </c>
      <c r="I251" s="14" t="s">
        <v>3</v>
      </c>
      <c r="J251" s="3">
        <f t="shared" si="197"/>
        <v>7578390.1200000001</v>
      </c>
      <c r="K251" s="3">
        <f>K252+K253+K254</f>
        <v>0</v>
      </c>
      <c r="L251" s="3">
        <f t="shared" ref="L251:R251" si="201">L252+L253+L254</f>
        <v>0</v>
      </c>
      <c r="M251" s="3">
        <f t="shared" si="201"/>
        <v>0</v>
      </c>
      <c r="N251" s="3">
        <f t="shared" si="201"/>
        <v>7578390.1200000001</v>
      </c>
      <c r="O251" s="3">
        <f t="shared" si="201"/>
        <v>0</v>
      </c>
      <c r="P251" s="3">
        <f t="shared" ref="P251" si="202">P252+P253+P254</f>
        <v>0</v>
      </c>
      <c r="Q251" s="3">
        <f t="shared" ref="Q251" si="203">Q252+Q253+Q254</f>
        <v>0</v>
      </c>
      <c r="R251" s="3">
        <f t="shared" si="201"/>
        <v>0</v>
      </c>
      <c r="S251" s="26" t="s">
        <v>212</v>
      </c>
      <c r="T251" s="26" t="s">
        <v>31</v>
      </c>
      <c r="U251" s="26">
        <v>1</v>
      </c>
      <c r="V251" s="26" t="s">
        <v>5</v>
      </c>
      <c r="W251" s="26" t="s">
        <v>5</v>
      </c>
      <c r="X251" s="26" t="s">
        <v>5</v>
      </c>
      <c r="Y251" s="45">
        <v>1</v>
      </c>
      <c r="Z251" s="26" t="s">
        <v>5</v>
      </c>
      <c r="AA251" s="26" t="s">
        <v>5</v>
      </c>
      <c r="AB251" s="26" t="s">
        <v>5</v>
      </c>
      <c r="AC251" s="26" t="s">
        <v>5</v>
      </c>
    </row>
    <row r="252" spans="1:29" ht="27.6" x14ac:dyDescent="0.3">
      <c r="A252" s="26"/>
      <c r="B252" s="25"/>
      <c r="C252" s="26"/>
      <c r="D252" s="26"/>
      <c r="E252" s="25"/>
      <c r="F252" s="26"/>
      <c r="G252" s="26"/>
      <c r="H252" s="26"/>
      <c r="I252" s="14" t="s">
        <v>53</v>
      </c>
      <c r="J252" s="3">
        <f t="shared" si="197"/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26"/>
      <c r="T252" s="26"/>
      <c r="U252" s="26"/>
      <c r="V252" s="26"/>
      <c r="W252" s="26"/>
      <c r="X252" s="26"/>
      <c r="Y252" s="45"/>
      <c r="Z252" s="26"/>
      <c r="AA252" s="26"/>
      <c r="AB252" s="26"/>
      <c r="AC252" s="26"/>
    </row>
    <row r="253" spans="1:29" ht="27.6" x14ac:dyDescent="0.3">
      <c r="A253" s="26"/>
      <c r="B253" s="25"/>
      <c r="C253" s="26"/>
      <c r="D253" s="26"/>
      <c r="E253" s="25"/>
      <c r="F253" s="26"/>
      <c r="G253" s="26"/>
      <c r="H253" s="26"/>
      <c r="I253" s="14" t="s">
        <v>34</v>
      </c>
      <c r="J253" s="3">
        <f t="shared" si="197"/>
        <v>6745000</v>
      </c>
      <c r="K253" s="3">
        <v>0</v>
      </c>
      <c r="L253" s="3">
        <v>0</v>
      </c>
      <c r="M253" s="3">
        <v>0</v>
      </c>
      <c r="N253" s="3">
        <v>6745000</v>
      </c>
      <c r="O253" s="3">
        <v>0</v>
      </c>
      <c r="P253" s="3">
        <v>0</v>
      </c>
      <c r="Q253" s="3">
        <v>0</v>
      </c>
      <c r="R253" s="3">
        <v>0</v>
      </c>
      <c r="S253" s="26"/>
      <c r="T253" s="26"/>
      <c r="U253" s="26"/>
      <c r="V253" s="26"/>
      <c r="W253" s="26"/>
      <c r="X253" s="26"/>
      <c r="Y253" s="45"/>
      <c r="Z253" s="26"/>
      <c r="AA253" s="26"/>
      <c r="AB253" s="26"/>
      <c r="AC253" s="26"/>
    </row>
    <row r="254" spans="1:29" ht="45" customHeight="1" x14ac:dyDescent="0.3">
      <c r="A254" s="26"/>
      <c r="B254" s="25"/>
      <c r="C254" s="26"/>
      <c r="D254" s="26"/>
      <c r="E254" s="25"/>
      <c r="F254" s="26"/>
      <c r="G254" s="26"/>
      <c r="H254" s="26"/>
      <c r="I254" s="14" t="s">
        <v>4</v>
      </c>
      <c r="J254" s="3">
        <f t="shared" si="197"/>
        <v>833390.12</v>
      </c>
      <c r="K254" s="3">
        <v>0</v>
      </c>
      <c r="L254" s="3">
        <v>0</v>
      </c>
      <c r="M254" s="3">
        <v>0</v>
      </c>
      <c r="N254" s="3">
        <v>833390.12</v>
      </c>
      <c r="O254" s="3">
        <v>0</v>
      </c>
      <c r="P254" s="3">
        <v>0</v>
      </c>
      <c r="Q254" s="3">
        <v>0</v>
      </c>
      <c r="R254" s="3">
        <v>0</v>
      </c>
      <c r="S254" s="26"/>
      <c r="T254" s="26"/>
      <c r="U254" s="26"/>
      <c r="V254" s="26"/>
      <c r="W254" s="26"/>
      <c r="X254" s="26"/>
      <c r="Y254" s="45"/>
      <c r="Z254" s="26"/>
      <c r="AA254" s="26"/>
      <c r="AB254" s="26"/>
      <c r="AC254" s="26"/>
    </row>
    <row r="255" spans="1:29" x14ac:dyDescent="0.3">
      <c r="A255" s="26" t="s">
        <v>220</v>
      </c>
      <c r="B255" s="25" t="s">
        <v>221</v>
      </c>
      <c r="C255" s="26">
        <v>2020</v>
      </c>
      <c r="D255" s="26">
        <v>2025</v>
      </c>
      <c r="E255" s="25" t="s">
        <v>6</v>
      </c>
      <c r="F255" s="26" t="s">
        <v>5</v>
      </c>
      <c r="G255" s="26" t="s">
        <v>5</v>
      </c>
      <c r="H255" s="26" t="s">
        <v>5</v>
      </c>
      <c r="I255" s="14" t="s">
        <v>3</v>
      </c>
      <c r="J255" s="3">
        <f t="shared" ref="J255:J266" si="204">SUM(K255:R255)</f>
        <v>2445034.0500000003</v>
      </c>
      <c r="K255" s="3">
        <f>K256+K257+K258</f>
        <v>0</v>
      </c>
      <c r="L255" s="3">
        <f t="shared" ref="L255:R255" si="205">L256+L257+L258</f>
        <v>0</v>
      </c>
      <c r="M255" s="3">
        <f t="shared" si="205"/>
        <v>2445034.0500000003</v>
      </c>
      <c r="N255" s="3">
        <f t="shared" si="205"/>
        <v>0</v>
      </c>
      <c r="O255" s="3">
        <f t="shared" si="205"/>
        <v>0</v>
      </c>
      <c r="P255" s="3">
        <f t="shared" ref="P255" si="206">P256+P257+P258</f>
        <v>0</v>
      </c>
      <c r="Q255" s="3">
        <f t="shared" ref="Q255" si="207">Q256+Q257+Q258</f>
        <v>0</v>
      </c>
      <c r="R255" s="3">
        <f t="shared" si="205"/>
        <v>0</v>
      </c>
      <c r="S255" s="26" t="s">
        <v>222</v>
      </c>
      <c r="T255" s="26" t="s">
        <v>31</v>
      </c>
      <c r="U255" s="26">
        <v>3</v>
      </c>
      <c r="V255" s="26" t="s">
        <v>5</v>
      </c>
      <c r="W255" s="26" t="s">
        <v>5</v>
      </c>
      <c r="X255" s="26">
        <v>1</v>
      </c>
      <c r="Y255" s="26">
        <v>2</v>
      </c>
      <c r="Z255" s="26" t="s">
        <v>5</v>
      </c>
      <c r="AA255" s="26" t="s">
        <v>5</v>
      </c>
      <c r="AB255" s="26" t="s">
        <v>5</v>
      </c>
      <c r="AC255" s="26" t="s">
        <v>5</v>
      </c>
    </row>
    <row r="256" spans="1:29" ht="27.6" x14ac:dyDescent="0.3">
      <c r="A256" s="26"/>
      <c r="B256" s="25"/>
      <c r="C256" s="26"/>
      <c r="D256" s="26"/>
      <c r="E256" s="25"/>
      <c r="F256" s="26"/>
      <c r="G256" s="26"/>
      <c r="H256" s="26"/>
      <c r="I256" s="14" t="s">
        <v>53</v>
      </c>
      <c r="J256" s="3">
        <f t="shared" si="204"/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</row>
    <row r="257" spans="1:29" ht="27.6" x14ac:dyDescent="0.3">
      <c r="A257" s="26"/>
      <c r="B257" s="25"/>
      <c r="C257" s="26"/>
      <c r="D257" s="26"/>
      <c r="E257" s="25"/>
      <c r="F257" s="26"/>
      <c r="G257" s="26"/>
      <c r="H257" s="26"/>
      <c r="I257" s="14" t="s">
        <v>34</v>
      </c>
      <c r="J257" s="3">
        <f t="shared" si="204"/>
        <v>2322782.35</v>
      </c>
      <c r="K257" s="3">
        <v>0</v>
      </c>
      <c r="L257" s="3">
        <v>0</v>
      </c>
      <c r="M257" s="3">
        <v>2322782.35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</row>
    <row r="258" spans="1:29" ht="42" customHeight="1" x14ac:dyDescent="0.3">
      <c r="A258" s="26"/>
      <c r="B258" s="25"/>
      <c r="C258" s="26"/>
      <c r="D258" s="26"/>
      <c r="E258" s="25"/>
      <c r="F258" s="26"/>
      <c r="G258" s="26"/>
      <c r="H258" s="26"/>
      <c r="I258" s="14" t="s">
        <v>4</v>
      </c>
      <c r="J258" s="3">
        <f t="shared" si="204"/>
        <v>122251.7</v>
      </c>
      <c r="K258" s="3">
        <v>0</v>
      </c>
      <c r="L258" s="3">
        <v>0</v>
      </c>
      <c r="M258" s="3">
        <v>122251.7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</row>
    <row r="259" spans="1:29" x14ac:dyDescent="0.3">
      <c r="A259" s="26" t="s">
        <v>230</v>
      </c>
      <c r="B259" s="25" t="s">
        <v>236</v>
      </c>
      <c r="C259" s="26">
        <v>2020</v>
      </c>
      <c r="D259" s="26">
        <v>2025</v>
      </c>
      <c r="E259" s="25" t="s">
        <v>6</v>
      </c>
      <c r="F259" s="26" t="s">
        <v>5</v>
      </c>
      <c r="G259" s="26" t="s">
        <v>5</v>
      </c>
      <c r="H259" s="26" t="s">
        <v>5</v>
      </c>
      <c r="I259" s="14" t="s">
        <v>3</v>
      </c>
      <c r="J259" s="3">
        <f t="shared" si="204"/>
        <v>128187585.75</v>
      </c>
      <c r="K259" s="3">
        <f>K260+K261+K262</f>
        <v>0</v>
      </c>
      <c r="L259" s="3">
        <f t="shared" ref="L259:R259" si="208">L260+L261+L262</f>
        <v>0</v>
      </c>
      <c r="M259" s="3">
        <f t="shared" si="208"/>
        <v>0</v>
      </c>
      <c r="N259" s="3">
        <f t="shared" si="208"/>
        <v>2672035.75</v>
      </c>
      <c r="O259" s="3">
        <f t="shared" si="208"/>
        <v>60000000</v>
      </c>
      <c r="P259" s="3">
        <f t="shared" ref="P259" si="209">P260+P261+P262</f>
        <v>65515550</v>
      </c>
      <c r="Q259" s="3">
        <f t="shared" ref="Q259" si="210">Q260+Q261+Q262</f>
        <v>0</v>
      </c>
      <c r="R259" s="3">
        <f t="shared" si="208"/>
        <v>0</v>
      </c>
      <c r="S259" s="26" t="s">
        <v>237</v>
      </c>
      <c r="T259" s="26" t="s">
        <v>31</v>
      </c>
      <c r="U259" s="26">
        <v>2</v>
      </c>
      <c r="V259" s="26" t="s">
        <v>5</v>
      </c>
      <c r="W259" s="26" t="s">
        <v>5</v>
      </c>
      <c r="X259" s="26" t="s">
        <v>5</v>
      </c>
      <c r="Y259" s="26" t="s">
        <v>5</v>
      </c>
      <c r="Z259" s="26" t="s">
        <v>5</v>
      </c>
      <c r="AA259" s="26">
        <v>2</v>
      </c>
      <c r="AB259" s="26" t="s">
        <v>5</v>
      </c>
      <c r="AC259" s="26" t="s">
        <v>5</v>
      </c>
    </row>
    <row r="260" spans="1:29" ht="27.6" x14ac:dyDescent="0.3">
      <c r="A260" s="26"/>
      <c r="B260" s="25"/>
      <c r="C260" s="26"/>
      <c r="D260" s="26"/>
      <c r="E260" s="25"/>
      <c r="F260" s="26"/>
      <c r="G260" s="26"/>
      <c r="H260" s="26"/>
      <c r="I260" s="14" t="s">
        <v>53</v>
      </c>
      <c r="J260" s="3">
        <f t="shared" si="204"/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</row>
    <row r="261" spans="1:29" ht="27.6" x14ac:dyDescent="0.3">
      <c r="A261" s="26"/>
      <c r="B261" s="25"/>
      <c r="C261" s="26"/>
      <c r="D261" s="26"/>
      <c r="E261" s="25"/>
      <c r="F261" s="26"/>
      <c r="G261" s="26"/>
      <c r="H261" s="26"/>
      <c r="I261" s="14" t="s">
        <v>34</v>
      </c>
      <c r="J261" s="3">
        <f t="shared" si="204"/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</row>
    <row r="262" spans="1:29" ht="38.4" customHeight="1" x14ac:dyDescent="0.3">
      <c r="A262" s="26"/>
      <c r="B262" s="25"/>
      <c r="C262" s="26"/>
      <c r="D262" s="26"/>
      <c r="E262" s="25"/>
      <c r="F262" s="26"/>
      <c r="G262" s="26"/>
      <c r="H262" s="26"/>
      <c r="I262" s="14" t="s">
        <v>4</v>
      </c>
      <c r="J262" s="3">
        <f t="shared" si="204"/>
        <v>128187585.75</v>
      </c>
      <c r="K262" s="3">
        <v>0</v>
      </c>
      <c r="L262" s="3">
        <v>0</v>
      </c>
      <c r="M262" s="3">
        <v>0</v>
      </c>
      <c r="N262" s="3">
        <v>2672035.75</v>
      </c>
      <c r="O262" s="3">
        <v>60000000</v>
      </c>
      <c r="P262" s="3">
        <v>65515550</v>
      </c>
      <c r="Q262" s="3">
        <v>0</v>
      </c>
      <c r="R262" s="3">
        <v>0</v>
      </c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</row>
    <row r="263" spans="1:29" x14ac:dyDescent="0.3">
      <c r="A263" s="26" t="s">
        <v>232</v>
      </c>
      <c r="B263" s="25" t="s">
        <v>234</v>
      </c>
      <c r="C263" s="26">
        <v>2020</v>
      </c>
      <c r="D263" s="26">
        <v>2025</v>
      </c>
      <c r="E263" s="25" t="s">
        <v>6</v>
      </c>
      <c r="F263" s="26" t="s">
        <v>5</v>
      </c>
      <c r="G263" s="26" t="s">
        <v>5</v>
      </c>
      <c r="H263" s="26" t="s">
        <v>5</v>
      </c>
      <c r="I263" s="14" t="s">
        <v>3</v>
      </c>
      <c r="J263" s="3">
        <f t="shared" si="204"/>
        <v>696900</v>
      </c>
      <c r="K263" s="3">
        <f>K264+K265+K266</f>
        <v>0</v>
      </c>
      <c r="L263" s="3">
        <f t="shared" ref="L263:R263" si="211">L264+L265+L266</f>
        <v>0</v>
      </c>
      <c r="M263" s="3">
        <f t="shared" si="211"/>
        <v>0</v>
      </c>
      <c r="N263" s="3">
        <f t="shared" si="211"/>
        <v>696900</v>
      </c>
      <c r="O263" s="3">
        <f t="shared" si="211"/>
        <v>0</v>
      </c>
      <c r="P263" s="3">
        <f t="shared" ref="P263" si="212">P264+P265+P266</f>
        <v>0</v>
      </c>
      <c r="Q263" s="3">
        <f t="shared" ref="Q263" si="213">Q264+Q265+Q266</f>
        <v>0</v>
      </c>
      <c r="R263" s="3">
        <f t="shared" si="211"/>
        <v>0</v>
      </c>
      <c r="S263" s="26" t="s">
        <v>5</v>
      </c>
      <c r="T263" s="26" t="s">
        <v>5</v>
      </c>
      <c r="U263" s="26" t="s">
        <v>5</v>
      </c>
      <c r="V263" s="26" t="s">
        <v>5</v>
      </c>
      <c r="W263" s="26" t="s">
        <v>5</v>
      </c>
      <c r="X263" s="26" t="s">
        <v>5</v>
      </c>
      <c r="Y263" s="26" t="s">
        <v>5</v>
      </c>
      <c r="Z263" s="26" t="s">
        <v>5</v>
      </c>
      <c r="AA263" s="26" t="s">
        <v>5</v>
      </c>
      <c r="AB263" s="26" t="s">
        <v>5</v>
      </c>
      <c r="AC263" s="26" t="s">
        <v>5</v>
      </c>
    </row>
    <row r="264" spans="1:29" ht="27.6" x14ac:dyDescent="0.3">
      <c r="A264" s="26"/>
      <c r="B264" s="25"/>
      <c r="C264" s="26"/>
      <c r="D264" s="26"/>
      <c r="E264" s="25"/>
      <c r="F264" s="26"/>
      <c r="G264" s="26"/>
      <c r="H264" s="26"/>
      <c r="I264" s="14" t="s">
        <v>53</v>
      </c>
      <c r="J264" s="3">
        <f t="shared" si="204"/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</row>
    <row r="265" spans="1:29" ht="27.6" x14ac:dyDescent="0.3">
      <c r="A265" s="26"/>
      <c r="B265" s="25"/>
      <c r="C265" s="26"/>
      <c r="D265" s="26"/>
      <c r="E265" s="25"/>
      <c r="F265" s="26"/>
      <c r="G265" s="26"/>
      <c r="H265" s="26"/>
      <c r="I265" s="14" t="s">
        <v>34</v>
      </c>
      <c r="J265" s="3">
        <f t="shared" si="204"/>
        <v>528000</v>
      </c>
      <c r="K265" s="3">
        <v>0</v>
      </c>
      <c r="L265" s="3">
        <v>0</v>
      </c>
      <c r="M265" s="3">
        <v>0</v>
      </c>
      <c r="N265" s="3">
        <v>528000</v>
      </c>
      <c r="O265" s="3">
        <v>0</v>
      </c>
      <c r="P265" s="3">
        <v>0</v>
      </c>
      <c r="Q265" s="3">
        <v>0</v>
      </c>
      <c r="R265" s="3">
        <v>0</v>
      </c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</row>
    <row r="266" spans="1:29" ht="38.4" customHeight="1" x14ac:dyDescent="0.3">
      <c r="A266" s="26"/>
      <c r="B266" s="25"/>
      <c r="C266" s="26"/>
      <c r="D266" s="26"/>
      <c r="E266" s="25"/>
      <c r="F266" s="26"/>
      <c r="G266" s="26"/>
      <c r="H266" s="26"/>
      <c r="I266" s="14" t="s">
        <v>4</v>
      </c>
      <c r="J266" s="3">
        <f t="shared" si="204"/>
        <v>168900</v>
      </c>
      <c r="K266" s="3">
        <v>0</v>
      </c>
      <c r="L266" s="3">
        <v>0</v>
      </c>
      <c r="M266" s="3">
        <v>0</v>
      </c>
      <c r="N266" s="3">
        <v>168900</v>
      </c>
      <c r="O266" s="3">
        <v>0</v>
      </c>
      <c r="P266" s="3">
        <v>0</v>
      </c>
      <c r="Q266" s="3">
        <v>0</v>
      </c>
      <c r="R266" s="3">
        <v>0</v>
      </c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</row>
    <row r="267" spans="1:29" x14ac:dyDescent="0.3">
      <c r="A267" s="26" t="s">
        <v>233</v>
      </c>
      <c r="B267" s="25" t="s">
        <v>235</v>
      </c>
      <c r="C267" s="26">
        <v>2020</v>
      </c>
      <c r="D267" s="26">
        <v>2025</v>
      </c>
      <c r="E267" s="25" t="s">
        <v>6</v>
      </c>
      <c r="F267" s="26" t="s">
        <v>5</v>
      </c>
      <c r="G267" s="26" t="s">
        <v>5</v>
      </c>
      <c r="H267" s="26" t="s">
        <v>5</v>
      </c>
      <c r="I267" s="14" t="s">
        <v>3</v>
      </c>
      <c r="J267" s="3">
        <f t="shared" si="197"/>
        <v>689100</v>
      </c>
      <c r="K267" s="3">
        <f>K268+K269+K270</f>
        <v>0</v>
      </c>
      <c r="L267" s="3">
        <f t="shared" ref="L267:R267" si="214">L268+L269+L270</f>
        <v>0</v>
      </c>
      <c r="M267" s="3">
        <f t="shared" si="214"/>
        <v>0</v>
      </c>
      <c r="N267" s="3">
        <f t="shared" si="214"/>
        <v>689100</v>
      </c>
      <c r="O267" s="3">
        <f t="shared" si="214"/>
        <v>0</v>
      </c>
      <c r="P267" s="3">
        <f t="shared" ref="P267" si="215">P268+P269+P270</f>
        <v>0</v>
      </c>
      <c r="Q267" s="3">
        <f t="shared" ref="Q267" si="216">Q268+Q269+Q270</f>
        <v>0</v>
      </c>
      <c r="R267" s="3">
        <f t="shared" si="214"/>
        <v>0</v>
      </c>
      <c r="S267" s="26" t="s">
        <v>5</v>
      </c>
      <c r="T267" s="26" t="s">
        <v>5</v>
      </c>
      <c r="U267" s="26" t="s">
        <v>5</v>
      </c>
      <c r="V267" s="26" t="s">
        <v>5</v>
      </c>
      <c r="W267" s="26" t="s">
        <v>5</v>
      </c>
      <c r="X267" s="26" t="s">
        <v>5</v>
      </c>
      <c r="Y267" s="26" t="s">
        <v>5</v>
      </c>
      <c r="Z267" s="26" t="s">
        <v>5</v>
      </c>
      <c r="AA267" s="26" t="s">
        <v>5</v>
      </c>
      <c r="AB267" s="26" t="s">
        <v>5</v>
      </c>
      <c r="AC267" s="26" t="s">
        <v>5</v>
      </c>
    </row>
    <row r="268" spans="1:29" ht="27.6" x14ac:dyDescent="0.3">
      <c r="A268" s="26"/>
      <c r="B268" s="25"/>
      <c r="C268" s="26"/>
      <c r="D268" s="26"/>
      <c r="E268" s="25"/>
      <c r="F268" s="26"/>
      <c r="G268" s="26"/>
      <c r="H268" s="26"/>
      <c r="I268" s="14" t="s">
        <v>53</v>
      </c>
      <c r="J268" s="3">
        <f t="shared" si="197"/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</row>
    <row r="269" spans="1:29" ht="27.6" x14ac:dyDescent="0.3">
      <c r="A269" s="26"/>
      <c r="B269" s="25"/>
      <c r="C269" s="26"/>
      <c r="D269" s="26"/>
      <c r="E269" s="25"/>
      <c r="F269" s="26"/>
      <c r="G269" s="26"/>
      <c r="H269" s="26"/>
      <c r="I269" s="14" t="s">
        <v>34</v>
      </c>
      <c r="J269" s="3">
        <f t="shared" si="197"/>
        <v>528000</v>
      </c>
      <c r="K269" s="3">
        <v>0</v>
      </c>
      <c r="L269" s="3">
        <v>0</v>
      </c>
      <c r="M269" s="3">
        <v>0</v>
      </c>
      <c r="N269" s="3">
        <v>528000</v>
      </c>
      <c r="O269" s="3">
        <v>0</v>
      </c>
      <c r="P269" s="3">
        <v>0</v>
      </c>
      <c r="Q269" s="3">
        <v>0</v>
      </c>
      <c r="R269" s="3">
        <v>0</v>
      </c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</row>
    <row r="270" spans="1:29" ht="27.6" x14ac:dyDescent="0.3">
      <c r="A270" s="26"/>
      <c r="B270" s="25"/>
      <c r="C270" s="26"/>
      <c r="D270" s="26"/>
      <c r="E270" s="25"/>
      <c r="F270" s="26"/>
      <c r="G270" s="26"/>
      <c r="H270" s="26"/>
      <c r="I270" s="14" t="s">
        <v>4</v>
      </c>
      <c r="J270" s="3">
        <f t="shared" si="197"/>
        <v>161100</v>
      </c>
      <c r="K270" s="3">
        <v>0</v>
      </c>
      <c r="L270" s="3">
        <v>0</v>
      </c>
      <c r="M270" s="3">
        <v>0</v>
      </c>
      <c r="N270" s="3">
        <v>161100</v>
      </c>
      <c r="O270" s="3">
        <v>0</v>
      </c>
      <c r="P270" s="3">
        <v>0</v>
      </c>
      <c r="Q270" s="3">
        <v>0</v>
      </c>
      <c r="R270" s="3">
        <v>0</v>
      </c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</row>
    <row r="271" spans="1:29" x14ac:dyDescent="0.3">
      <c r="A271" s="32" t="s">
        <v>77</v>
      </c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</row>
    <row r="272" spans="1:29" x14ac:dyDescent="0.3">
      <c r="A272" s="26" t="s">
        <v>78</v>
      </c>
      <c r="B272" s="25" t="s">
        <v>95</v>
      </c>
      <c r="C272" s="26">
        <v>2020</v>
      </c>
      <c r="D272" s="26">
        <v>2025</v>
      </c>
      <c r="E272" s="25" t="s">
        <v>6</v>
      </c>
      <c r="F272" s="25" t="s">
        <v>5</v>
      </c>
      <c r="G272" s="25" t="s">
        <v>5</v>
      </c>
      <c r="H272" s="25" t="s">
        <v>5</v>
      </c>
      <c r="I272" s="23" t="s">
        <v>3</v>
      </c>
      <c r="J272" s="3">
        <f>SUM(K272:R272)</f>
        <v>72586.679999999993</v>
      </c>
      <c r="K272" s="3">
        <f>K273+K274+K275</f>
        <v>0</v>
      </c>
      <c r="L272" s="3">
        <f t="shared" ref="L272:R272" si="217">L273+L274+L275</f>
        <v>0</v>
      </c>
      <c r="M272" s="3">
        <f t="shared" si="217"/>
        <v>0</v>
      </c>
      <c r="N272" s="3">
        <f t="shared" si="217"/>
        <v>72586.679999999993</v>
      </c>
      <c r="O272" s="3">
        <f t="shared" si="217"/>
        <v>0</v>
      </c>
      <c r="P272" s="3">
        <f t="shared" ref="P272" si="218">P273+P274+P275</f>
        <v>0</v>
      </c>
      <c r="Q272" s="3">
        <f t="shared" ref="Q272" si="219">Q273+Q274+Q275</f>
        <v>0</v>
      </c>
      <c r="R272" s="3">
        <f t="shared" si="217"/>
        <v>0</v>
      </c>
      <c r="S272" s="25" t="s">
        <v>81</v>
      </c>
      <c r="T272" s="26" t="s">
        <v>19</v>
      </c>
      <c r="U272" s="26">
        <v>0</v>
      </c>
      <c r="V272" s="26">
        <v>0</v>
      </c>
      <c r="W272" s="26">
        <v>0</v>
      </c>
      <c r="X272" s="26">
        <v>0</v>
      </c>
      <c r="Y272" s="26">
        <v>0</v>
      </c>
      <c r="Z272" s="26">
        <v>0</v>
      </c>
      <c r="AA272" s="26">
        <v>0</v>
      </c>
      <c r="AB272" s="26">
        <v>0</v>
      </c>
      <c r="AC272" s="26">
        <v>0</v>
      </c>
    </row>
    <row r="273" spans="1:29" ht="27.6" x14ac:dyDescent="0.3">
      <c r="A273" s="26"/>
      <c r="B273" s="25"/>
      <c r="C273" s="26"/>
      <c r="D273" s="26"/>
      <c r="E273" s="25"/>
      <c r="F273" s="25"/>
      <c r="G273" s="25"/>
      <c r="H273" s="25"/>
      <c r="I273" s="14" t="s">
        <v>53</v>
      </c>
      <c r="J273" s="3">
        <f t="shared" ref="J273:J274" si="220">SUM(K273:R273)</f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3">
        <v>0</v>
      </c>
      <c r="R273" s="3">
        <v>0</v>
      </c>
      <c r="S273" s="25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</row>
    <row r="274" spans="1:29" ht="27.6" x14ac:dyDescent="0.3">
      <c r="A274" s="26"/>
      <c r="B274" s="25"/>
      <c r="C274" s="26"/>
      <c r="D274" s="26"/>
      <c r="E274" s="25"/>
      <c r="F274" s="25"/>
      <c r="G274" s="25"/>
      <c r="H274" s="25"/>
      <c r="I274" s="14" t="s">
        <v>34</v>
      </c>
      <c r="J274" s="3">
        <f t="shared" si="220"/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25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</row>
    <row r="275" spans="1:29" ht="27.6" x14ac:dyDescent="0.3">
      <c r="A275" s="26"/>
      <c r="B275" s="25"/>
      <c r="C275" s="26"/>
      <c r="D275" s="26"/>
      <c r="E275" s="25"/>
      <c r="F275" s="25"/>
      <c r="G275" s="25"/>
      <c r="H275" s="25"/>
      <c r="I275" s="14" t="s">
        <v>4</v>
      </c>
      <c r="J275" s="3">
        <f>SUM(K275:R275)</f>
        <v>72586.679999999993</v>
      </c>
      <c r="K275" s="3">
        <v>0</v>
      </c>
      <c r="L275" s="3">
        <v>0</v>
      </c>
      <c r="M275" s="3">
        <v>0</v>
      </c>
      <c r="N275" s="3">
        <v>72586.679999999993</v>
      </c>
      <c r="O275" s="3">
        <v>0</v>
      </c>
      <c r="P275" s="3">
        <v>0</v>
      </c>
      <c r="Q275" s="3">
        <v>0</v>
      </c>
      <c r="R275" s="3">
        <v>0</v>
      </c>
      <c r="S275" s="25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</row>
    <row r="276" spans="1:29" x14ac:dyDescent="0.3">
      <c r="A276" s="32" t="s">
        <v>80</v>
      </c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</row>
    <row r="277" spans="1:29" x14ac:dyDescent="0.3">
      <c r="A277" s="26" t="s">
        <v>18</v>
      </c>
      <c r="B277" s="25" t="s">
        <v>96</v>
      </c>
      <c r="C277" s="26">
        <v>2020</v>
      </c>
      <c r="D277" s="26">
        <v>2025</v>
      </c>
      <c r="E277" s="25" t="s">
        <v>6</v>
      </c>
      <c r="F277" s="25" t="s">
        <v>5</v>
      </c>
      <c r="G277" s="25" t="s">
        <v>5</v>
      </c>
      <c r="H277" s="25" t="s">
        <v>5</v>
      </c>
      <c r="I277" s="23" t="s">
        <v>3</v>
      </c>
      <c r="J277" s="3">
        <f t="shared" ref="J277:J355" si="221">SUM(K277:R277)</f>
        <v>67359813.829999998</v>
      </c>
      <c r="K277" s="3">
        <f>K278+K279+K280</f>
        <v>1278096.6599999999</v>
      </c>
      <c r="L277" s="3">
        <f t="shared" ref="L277:R277" si="222">L278+L279+L280</f>
        <v>16770504.58</v>
      </c>
      <c r="M277" s="3">
        <f t="shared" si="222"/>
        <v>18822208.48</v>
      </c>
      <c r="N277" s="3">
        <f t="shared" si="222"/>
        <v>30369004.109999999</v>
      </c>
      <c r="O277" s="3">
        <f t="shared" si="222"/>
        <v>120000</v>
      </c>
      <c r="P277" s="3">
        <f t="shared" ref="P277" si="223">P278+P279+P280</f>
        <v>0</v>
      </c>
      <c r="Q277" s="3">
        <f t="shared" ref="Q277" si="224">Q278+Q279+Q280</f>
        <v>0</v>
      </c>
      <c r="R277" s="3">
        <f t="shared" si="222"/>
        <v>0</v>
      </c>
      <c r="S277" s="25" t="s">
        <v>30</v>
      </c>
      <c r="T277" s="26" t="s">
        <v>31</v>
      </c>
      <c r="U277" s="26">
        <v>15</v>
      </c>
      <c r="V277" s="26">
        <v>15</v>
      </c>
      <c r="W277" s="26">
        <v>0</v>
      </c>
      <c r="X277" s="26">
        <v>0</v>
      </c>
      <c r="Y277" s="26">
        <v>0</v>
      </c>
      <c r="Z277" s="26">
        <v>0</v>
      </c>
      <c r="AA277" s="26">
        <v>0</v>
      </c>
      <c r="AB277" s="26">
        <v>0</v>
      </c>
      <c r="AC277" s="26">
        <v>0</v>
      </c>
    </row>
    <row r="278" spans="1:29" ht="27.6" x14ac:dyDescent="0.3">
      <c r="A278" s="26"/>
      <c r="B278" s="25"/>
      <c r="C278" s="26"/>
      <c r="D278" s="26"/>
      <c r="E278" s="25"/>
      <c r="F278" s="25"/>
      <c r="G278" s="25"/>
      <c r="H278" s="25"/>
      <c r="I278" s="14" t="s">
        <v>53</v>
      </c>
      <c r="J278" s="3">
        <f t="shared" si="221"/>
        <v>0</v>
      </c>
      <c r="K278" s="3">
        <f>K282+K286+K290+K294+K298+K302+K306</f>
        <v>0</v>
      </c>
      <c r="L278" s="3">
        <f>L282+L286+L290+L294+L302+L306</f>
        <v>0</v>
      </c>
      <c r="M278" s="3">
        <f t="shared" ref="M278:R278" si="225">M282+M286+M290+M294+M298+M302+M306</f>
        <v>0</v>
      </c>
      <c r="N278" s="3">
        <f>N282+N286+N290+N294+N298+N302+N306</f>
        <v>0</v>
      </c>
      <c r="O278" s="3">
        <f t="shared" si="225"/>
        <v>0</v>
      </c>
      <c r="P278" s="3">
        <f t="shared" si="225"/>
        <v>0</v>
      </c>
      <c r="Q278" s="3">
        <f t="shared" si="225"/>
        <v>0</v>
      </c>
      <c r="R278" s="3">
        <f t="shared" si="225"/>
        <v>0</v>
      </c>
      <c r="S278" s="25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</row>
    <row r="279" spans="1:29" ht="27.6" x14ac:dyDescent="0.3">
      <c r="A279" s="26"/>
      <c r="B279" s="25"/>
      <c r="C279" s="26"/>
      <c r="D279" s="26"/>
      <c r="E279" s="25"/>
      <c r="F279" s="25"/>
      <c r="G279" s="25"/>
      <c r="H279" s="25"/>
      <c r="I279" s="14" t="s">
        <v>34</v>
      </c>
      <c r="J279" s="3">
        <f t="shared" si="221"/>
        <v>49631465.039999999</v>
      </c>
      <c r="K279" s="3">
        <f t="shared" ref="K279:R280" si="226">K283+K287+K291+K295+K299+K303+K307</f>
        <v>409636.83</v>
      </c>
      <c r="L279" s="3">
        <f t="shared" ref="L279:L280" si="227">L283+L287+L291+L295+L303+L307</f>
        <v>15437891.949999999</v>
      </c>
      <c r="M279" s="3">
        <f t="shared" si="226"/>
        <v>17683005.969999999</v>
      </c>
      <c r="N279" s="3">
        <f>N283+N287+N291+N295+N299+N303+N307</f>
        <v>16100930.289999999</v>
      </c>
      <c r="O279" s="3">
        <f t="shared" si="226"/>
        <v>0</v>
      </c>
      <c r="P279" s="3">
        <f t="shared" si="226"/>
        <v>0</v>
      </c>
      <c r="Q279" s="3">
        <f t="shared" si="226"/>
        <v>0</v>
      </c>
      <c r="R279" s="3">
        <f t="shared" si="226"/>
        <v>0</v>
      </c>
      <c r="S279" s="25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</row>
    <row r="280" spans="1:29" ht="27.6" x14ac:dyDescent="0.3">
      <c r="A280" s="26"/>
      <c r="B280" s="25"/>
      <c r="C280" s="26"/>
      <c r="D280" s="26"/>
      <c r="E280" s="25"/>
      <c r="F280" s="25"/>
      <c r="G280" s="25"/>
      <c r="H280" s="25"/>
      <c r="I280" s="14" t="s">
        <v>4</v>
      </c>
      <c r="J280" s="3">
        <f t="shared" si="221"/>
        <v>17728348.789999999</v>
      </c>
      <c r="K280" s="3">
        <f t="shared" si="226"/>
        <v>868459.83</v>
      </c>
      <c r="L280" s="3">
        <f t="shared" si="227"/>
        <v>1332612.6300000001</v>
      </c>
      <c r="M280" s="3">
        <f t="shared" si="226"/>
        <v>1139202.51</v>
      </c>
      <c r="N280" s="3">
        <f t="shared" si="226"/>
        <v>14268073.82</v>
      </c>
      <c r="O280" s="3">
        <f t="shared" si="226"/>
        <v>120000</v>
      </c>
      <c r="P280" s="3">
        <f t="shared" si="226"/>
        <v>0</v>
      </c>
      <c r="Q280" s="3">
        <f t="shared" si="226"/>
        <v>0</v>
      </c>
      <c r="R280" s="3">
        <f t="shared" si="226"/>
        <v>0</v>
      </c>
      <c r="S280" s="25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</row>
    <row r="281" spans="1:29" x14ac:dyDescent="0.3">
      <c r="A281" s="26" t="s">
        <v>17</v>
      </c>
      <c r="B281" s="25" t="s">
        <v>111</v>
      </c>
      <c r="C281" s="26">
        <v>2020</v>
      </c>
      <c r="D281" s="26">
        <v>2025</v>
      </c>
      <c r="E281" s="25" t="s">
        <v>6</v>
      </c>
      <c r="F281" s="25" t="s">
        <v>5</v>
      </c>
      <c r="G281" s="25" t="s">
        <v>5</v>
      </c>
      <c r="H281" s="25" t="s">
        <v>5</v>
      </c>
      <c r="I281" s="23" t="s">
        <v>3</v>
      </c>
      <c r="J281" s="3">
        <f t="shared" si="221"/>
        <v>1366992</v>
      </c>
      <c r="K281" s="3">
        <f>K282+K283+K284</f>
        <v>846900</v>
      </c>
      <c r="L281" s="3">
        <f t="shared" ref="L281:R281" si="228">L282+L283+L284</f>
        <v>520092</v>
      </c>
      <c r="M281" s="3">
        <f t="shared" si="228"/>
        <v>0</v>
      </c>
      <c r="N281" s="3">
        <f t="shared" si="228"/>
        <v>0</v>
      </c>
      <c r="O281" s="3">
        <f t="shared" si="228"/>
        <v>0</v>
      </c>
      <c r="P281" s="3">
        <f t="shared" ref="P281" si="229">P282+P283+P284</f>
        <v>0</v>
      </c>
      <c r="Q281" s="3">
        <f t="shared" ref="Q281" si="230">Q282+Q283+Q284</f>
        <v>0</v>
      </c>
      <c r="R281" s="3">
        <f t="shared" si="228"/>
        <v>0</v>
      </c>
      <c r="S281" s="25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</row>
    <row r="282" spans="1:29" ht="27.6" x14ac:dyDescent="0.3">
      <c r="A282" s="26"/>
      <c r="B282" s="25"/>
      <c r="C282" s="26"/>
      <c r="D282" s="26"/>
      <c r="E282" s="25"/>
      <c r="F282" s="25"/>
      <c r="G282" s="25"/>
      <c r="H282" s="25"/>
      <c r="I282" s="14" t="s">
        <v>53</v>
      </c>
      <c r="J282" s="3">
        <f t="shared" si="221"/>
        <v>0</v>
      </c>
      <c r="K282" s="3">
        <v>0</v>
      </c>
      <c r="L282" s="3">
        <v>0</v>
      </c>
      <c r="M282" s="3">
        <v>0</v>
      </c>
      <c r="N282" s="3">
        <v>0</v>
      </c>
      <c r="O282" s="3">
        <v>0</v>
      </c>
      <c r="P282" s="3">
        <v>0</v>
      </c>
      <c r="Q282" s="3">
        <v>0</v>
      </c>
      <c r="R282" s="3">
        <v>0</v>
      </c>
      <c r="S282" s="25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</row>
    <row r="283" spans="1:29" ht="27.6" x14ac:dyDescent="0.3">
      <c r="A283" s="26"/>
      <c r="B283" s="25"/>
      <c r="C283" s="26"/>
      <c r="D283" s="26"/>
      <c r="E283" s="25"/>
      <c r="F283" s="25"/>
      <c r="G283" s="25"/>
      <c r="H283" s="25"/>
      <c r="I283" s="14" t="s">
        <v>34</v>
      </c>
      <c r="J283" s="3">
        <f t="shared" si="221"/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25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</row>
    <row r="284" spans="1:29" ht="27.6" x14ac:dyDescent="0.3">
      <c r="A284" s="26"/>
      <c r="B284" s="25"/>
      <c r="C284" s="26"/>
      <c r="D284" s="26"/>
      <c r="E284" s="25"/>
      <c r="F284" s="25"/>
      <c r="G284" s="25"/>
      <c r="H284" s="25"/>
      <c r="I284" s="14" t="s">
        <v>4</v>
      </c>
      <c r="J284" s="3">
        <f t="shared" si="221"/>
        <v>1366992</v>
      </c>
      <c r="K284" s="3">
        <v>846900</v>
      </c>
      <c r="L284" s="3">
        <v>520092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25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</row>
    <row r="285" spans="1:29" x14ac:dyDescent="0.3">
      <c r="A285" s="26" t="s">
        <v>113</v>
      </c>
      <c r="B285" s="25" t="s">
        <v>114</v>
      </c>
      <c r="C285" s="26">
        <v>2020</v>
      </c>
      <c r="D285" s="26">
        <v>2025</v>
      </c>
      <c r="E285" s="25" t="s">
        <v>6</v>
      </c>
      <c r="F285" s="25" t="s">
        <v>5</v>
      </c>
      <c r="G285" s="25" t="s">
        <v>5</v>
      </c>
      <c r="H285" s="25" t="s">
        <v>5</v>
      </c>
      <c r="I285" s="14" t="s">
        <v>3</v>
      </c>
      <c r="J285" s="3">
        <f t="shared" si="221"/>
        <v>431196.66000000003</v>
      </c>
      <c r="K285" s="3">
        <f>K286+K287+K288</f>
        <v>431196.66000000003</v>
      </c>
      <c r="L285" s="3">
        <f t="shared" ref="L285:R285" si="231">L286+L287+L288</f>
        <v>0</v>
      </c>
      <c r="M285" s="3">
        <f t="shared" si="231"/>
        <v>0</v>
      </c>
      <c r="N285" s="3">
        <f t="shared" si="231"/>
        <v>0</v>
      </c>
      <c r="O285" s="3">
        <f t="shared" si="231"/>
        <v>0</v>
      </c>
      <c r="P285" s="3">
        <f t="shared" ref="P285" si="232">P286+P287+P288</f>
        <v>0</v>
      </c>
      <c r="Q285" s="3">
        <f t="shared" ref="Q285" si="233">Q286+Q287+Q288</f>
        <v>0</v>
      </c>
      <c r="R285" s="3">
        <f t="shared" si="231"/>
        <v>0</v>
      </c>
      <c r="S285" s="25" t="s">
        <v>5</v>
      </c>
      <c r="T285" s="26" t="s">
        <v>5</v>
      </c>
      <c r="U285" s="26" t="s">
        <v>5</v>
      </c>
      <c r="V285" s="26" t="s">
        <v>5</v>
      </c>
      <c r="W285" s="26" t="s">
        <v>5</v>
      </c>
      <c r="X285" s="26" t="s">
        <v>5</v>
      </c>
      <c r="Y285" s="26" t="s">
        <v>5</v>
      </c>
      <c r="Z285" s="26" t="s">
        <v>5</v>
      </c>
      <c r="AA285" s="26" t="s">
        <v>5</v>
      </c>
      <c r="AB285" s="26" t="s">
        <v>5</v>
      </c>
      <c r="AC285" s="26" t="s">
        <v>5</v>
      </c>
    </row>
    <row r="286" spans="1:29" ht="27.6" x14ac:dyDescent="0.3">
      <c r="A286" s="26"/>
      <c r="B286" s="25"/>
      <c r="C286" s="26"/>
      <c r="D286" s="26"/>
      <c r="E286" s="25"/>
      <c r="F286" s="25"/>
      <c r="G286" s="25"/>
      <c r="H286" s="25"/>
      <c r="I286" s="14" t="s">
        <v>53</v>
      </c>
      <c r="J286" s="3">
        <f t="shared" si="221"/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  <c r="S286" s="25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</row>
    <row r="287" spans="1:29" ht="27.6" x14ac:dyDescent="0.3">
      <c r="A287" s="26"/>
      <c r="B287" s="25"/>
      <c r="C287" s="26"/>
      <c r="D287" s="26"/>
      <c r="E287" s="25"/>
      <c r="F287" s="25"/>
      <c r="G287" s="25"/>
      <c r="H287" s="25"/>
      <c r="I287" s="14" t="s">
        <v>34</v>
      </c>
      <c r="J287" s="3">
        <f t="shared" si="221"/>
        <v>409636.83</v>
      </c>
      <c r="K287" s="3">
        <v>409636.83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25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</row>
    <row r="288" spans="1:29" ht="27.6" x14ac:dyDescent="0.3">
      <c r="A288" s="26"/>
      <c r="B288" s="25"/>
      <c r="C288" s="26"/>
      <c r="D288" s="26"/>
      <c r="E288" s="25"/>
      <c r="F288" s="25"/>
      <c r="G288" s="25"/>
      <c r="H288" s="25"/>
      <c r="I288" s="14" t="s">
        <v>4</v>
      </c>
      <c r="J288" s="3">
        <f t="shared" si="221"/>
        <v>21559.83</v>
      </c>
      <c r="K288" s="3">
        <v>21559.83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25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</row>
    <row r="289" spans="1:29" x14ac:dyDescent="0.3">
      <c r="A289" s="26" t="s">
        <v>122</v>
      </c>
      <c r="B289" s="25" t="s">
        <v>134</v>
      </c>
      <c r="C289" s="26">
        <v>2021</v>
      </c>
      <c r="D289" s="26">
        <v>2025</v>
      </c>
      <c r="E289" s="25" t="s">
        <v>6</v>
      </c>
      <c r="F289" s="25" t="s">
        <v>5</v>
      </c>
      <c r="G289" s="25" t="s">
        <v>5</v>
      </c>
      <c r="H289" s="25" t="s">
        <v>5</v>
      </c>
      <c r="I289" s="14" t="s">
        <v>3</v>
      </c>
      <c r="J289" s="3">
        <f t="shared" si="221"/>
        <v>41909449.75</v>
      </c>
      <c r="K289" s="3">
        <f>K290+K291+K292</f>
        <v>0</v>
      </c>
      <c r="L289" s="3">
        <f t="shared" ref="L289:R289" si="234">L290+L291+L292</f>
        <v>13430233.199999999</v>
      </c>
      <c r="M289" s="3">
        <f t="shared" si="234"/>
        <v>12446789.680000002</v>
      </c>
      <c r="N289" s="3">
        <f t="shared" si="234"/>
        <v>16032426.869999999</v>
      </c>
      <c r="O289" s="3">
        <f t="shared" si="234"/>
        <v>0</v>
      </c>
      <c r="P289" s="3">
        <f t="shared" ref="P289" si="235">P290+P291+P292</f>
        <v>0</v>
      </c>
      <c r="Q289" s="3">
        <f t="shared" ref="Q289" si="236">Q290+Q291+Q292</f>
        <v>0</v>
      </c>
      <c r="R289" s="3">
        <f t="shared" si="234"/>
        <v>0</v>
      </c>
      <c r="S289" s="25" t="s">
        <v>218</v>
      </c>
      <c r="T289" s="26" t="s">
        <v>138</v>
      </c>
      <c r="U289" s="26" t="s">
        <v>5</v>
      </c>
      <c r="V289" s="26" t="s">
        <v>5</v>
      </c>
      <c r="W289" s="26" t="s">
        <v>5</v>
      </c>
      <c r="X289" s="26">
        <v>5</v>
      </c>
      <c r="Y289" s="26">
        <v>2</v>
      </c>
      <c r="Z289" s="26" t="s">
        <v>5</v>
      </c>
      <c r="AA289" s="26" t="s">
        <v>5</v>
      </c>
      <c r="AB289" s="26" t="s">
        <v>5</v>
      </c>
      <c r="AC289" s="26" t="s">
        <v>5</v>
      </c>
    </row>
    <row r="290" spans="1:29" ht="27.6" x14ac:dyDescent="0.3">
      <c r="A290" s="26"/>
      <c r="B290" s="25"/>
      <c r="C290" s="26"/>
      <c r="D290" s="26"/>
      <c r="E290" s="25"/>
      <c r="F290" s="25"/>
      <c r="G290" s="25"/>
      <c r="H290" s="25"/>
      <c r="I290" s="14" t="s">
        <v>53</v>
      </c>
      <c r="J290" s="3">
        <f t="shared" si="221"/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25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</row>
    <row r="291" spans="1:29" ht="27.6" x14ac:dyDescent="0.3">
      <c r="A291" s="26"/>
      <c r="B291" s="25"/>
      <c r="C291" s="26"/>
      <c r="D291" s="26"/>
      <c r="E291" s="25"/>
      <c r="F291" s="25"/>
      <c r="G291" s="25"/>
      <c r="H291" s="25"/>
      <c r="I291" s="14" t="s">
        <v>34</v>
      </c>
      <c r="J291" s="3">
        <f t="shared" si="221"/>
        <v>39679639.369999997</v>
      </c>
      <c r="K291" s="3">
        <v>0</v>
      </c>
      <c r="L291" s="3">
        <v>12758721.539999999</v>
      </c>
      <c r="M291" s="3">
        <v>11690112.300000001</v>
      </c>
      <c r="N291" s="3">
        <v>15230805.529999999</v>
      </c>
      <c r="O291" s="3">
        <v>0</v>
      </c>
      <c r="P291" s="3">
        <v>0</v>
      </c>
      <c r="Q291" s="3">
        <v>0</v>
      </c>
      <c r="R291" s="3">
        <v>0</v>
      </c>
      <c r="S291" s="25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</row>
    <row r="292" spans="1:29" ht="27.6" x14ac:dyDescent="0.3">
      <c r="A292" s="26"/>
      <c r="B292" s="25"/>
      <c r="C292" s="26"/>
      <c r="D292" s="26"/>
      <c r="E292" s="25"/>
      <c r="F292" s="25"/>
      <c r="G292" s="25"/>
      <c r="H292" s="25"/>
      <c r="I292" s="14" t="s">
        <v>4</v>
      </c>
      <c r="J292" s="3">
        <f t="shared" si="221"/>
        <v>2229810.38</v>
      </c>
      <c r="K292" s="3">
        <v>0</v>
      </c>
      <c r="L292" s="3">
        <v>671511.66</v>
      </c>
      <c r="M292" s="3">
        <v>756677.38</v>
      </c>
      <c r="N292" s="3">
        <v>801621.34</v>
      </c>
      <c r="O292" s="3">
        <v>0</v>
      </c>
      <c r="P292" s="3">
        <v>0</v>
      </c>
      <c r="Q292" s="3">
        <v>0</v>
      </c>
      <c r="R292" s="3">
        <v>0</v>
      </c>
      <c r="S292" s="25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</row>
    <row r="293" spans="1:29" x14ac:dyDescent="0.3">
      <c r="A293" s="26" t="s">
        <v>135</v>
      </c>
      <c r="B293" s="25" t="s">
        <v>136</v>
      </c>
      <c r="C293" s="26">
        <v>2021</v>
      </c>
      <c r="D293" s="26">
        <v>2025</v>
      </c>
      <c r="E293" s="25" t="s">
        <v>6</v>
      </c>
      <c r="F293" s="25" t="s">
        <v>5</v>
      </c>
      <c r="G293" s="25" t="s">
        <v>5</v>
      </c>
      <c r="H293" s="25" t="s">
        <v>5</v>
      </c>
      <c r="I293" s="14" t="s">
        <v>3</v>
      </c>
      <c r="J293" s="3">
        <f t="shared" ref="J293:J296" si="237">SUM(K293:R293)</f>
        <v>2820179.3800000004</v>
      </c>
      <c r="K293" s="3">
        <f>K294+K295+K296</f>
        <v>0</v>
      </c>
      <c r="L293" s="3">
        <f t="shared" ref="L293:R293" si="238">L294+L295+L296</f>
        <v>2820179.3800000004</v>
      </c>
      <c r="M293" s="3">
        <f t="shared" si="238"/>
        <v>0</v>
      </c>
      <c r="N293" s="3">
        <f t="shared" si="238"/>
        <v>0</v>
      </c>
      <c r="O293" s="3">
        <f t="shared" si="238"/>
        <v>0</v>
      </c>
      <c r="P293" s="3">
        <f t="shared" ref="P293" si="239">P294+P295+P296</f>
        <v>0</v>
      </c>
      <c r="Q293" s="3">
        <f t="shared" ref="Q293" si="240">Q294+Q295+Q296</f>
        <v>0</v>
      </c>
      <c r="R293" s="3">
        <f t="shared" si="238"/>
        <v>0</v>
      </c>
      <c r="S293" s="25" t="s">
        <v>137</v>
      </c>
      <c r="T293" s="26" t="s">
        <v>138</v>
      </c>
      <c r="U293" s="26">
        <v>1</v>
      </c>
      <c r="V293" s="26" t="s">
        <v>5</v>
      </c>
      <c r="W293" s="26">
        <v>1</v>
      </c>
      <c r="X293" s="26" t="s">
        <v>5</v>
      </c>
      <c r="Y293" s="26" t="s">
        <v>5</v>
      </c>
      <c r="Z293" s="26" t="s">
        <v>5</v>
      </c>
      <c r="AA293" s="26" t="s">
        <v>5</v>
      </c>
      <c r="AB293" s="26" t="s">
        <v>5</v>
      </c>
      <c r="AC293" s="26" t="s">
        <v>5</v>
      </c>
    </row>
    <row r="294" spans="1:29" ht="44.25" customHeight="1" x14ac:dyDescent="0.3">
      <c r="A294" s="26"/>
      <c r="B294" s="25"/>
      <c r="C294" s="26"/>
      <c r="D294" s="26"/>
      <c r="E294" s="25"/>
      <c r="F294" s="25"/>
      <c r="G294" s="25"/>
      <c r="H294" s="25"/>
      <c r="I294" s="14" t="s">
        <v>53</v>
      </c>
      <c r="J294" s="3">
        <f t="shared" si="237"/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25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</row>
    <row r="295" spans="1:29" ht="27.6" x14ac:dyDescent="0.3">
      <c r="A295" s="26"/>
      <c r="B295" s="25"/>
      <c r="C295" s="26"/>
      <c r="D295" s="26"/>
      <c r="E295" s="25"/>
      <c r="F295" s="25"/>
      <c r="G295" s="25"/>
      <c r="H295" s="25"/>
      <c r="I295" s="14" t="s">
        <v>34</v>
      </c>
      <c r="J295" s="3">
        <f t="shared" si="237"/>
        <v>2679170.41</v>
      </c>
      <c r="K295" s="3">
        <v>0</v>
      </c>
      <c r="L295" s="3">
        <v>2679170.41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25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</row>
    <row r="296" spans="1:29" ht="80.25" customHeight="1" x14ac:dyDescent="0.3">
      <c r="A296" s="26"/>
      <c r="B296" s="25"/>
      <c r="C296" s="26"/>
      <c r="D296" s="26"/>
      <c r="E296" s="25"/>
      <c r="F296" s="25"/>
      <c r="G296" s="25"/>
      <c r="H296" s="25"/>
      <c r="I296" s="14" t="s">
        <v>4</v>
      </c>
      <c r="J296" s="3">
        <f t="shared" si="237"/>
        <v>141008.97</v>
      </c>
      <c r="K296" s="3">
        <v>0</v>
      </c>
      <c r="L296" s="3">
        <v>141008.97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25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</row>
    <row r="297" spans="1:29" x14ac:dyDescent="0.3">
      <c r="A297" s="26" t="s">
        <v>207</v>
      </c>
      <c r="B297" s="25" t="s">
        <v>231</v>
      </c>
      <c r="C297" s="26">
        <v>2021</v>
      </c>
      <c r="D297" s="26">
        <v>2025</v>
      </c>
      <c r="E297" s="25" t="s">
        <v>6</v>
      </c>
      <c r="F297" s="25" t="s">
        <v>5</v>
      </c>
      <c r="G297" s="25" t="s">
        <v>5</v>
      </c>
      <c r="H297" s="25" t="s">
        <v>5</v>
      </c>
      <c r="I297" s="14" t="s">
        <v>3</v>
      </c>
      <c r="J297" s="3">
        <f t="shared" ref="J297:J304" si="241">SUM(K297:R297)</f>
        <v>10238493.98</v>
      </c>
      <c r="K297" s="3">
        <f>K298+K299+K300</f>
        <v>0</v>
      </c>
      <c r="L297" s="3">
        <f t="shared" ref="L297:R297" si="242">L298+L299+L300</f>
        <v>2820179.3800000004</v>
      </c>
      <c r="M297" s="3">
        <f t="shared" si="242"/>
        <v>6375418.7999999998</v>
      </c>
      <c r="N297" s="3">
        <f t="shared" si="242"/>
        <v>922895.8</v>
      </c>
      <c r="O297" s="3">
        <f t="shared" si="242"/>
        <v>120000</v>
      </c>
      <c r="P297" s="3">
        <f t="shared" si="242"/>
        <v>0</v>
      </c>
      <c r="Q297" s="3">
        <f t="shared" si="242"/>
        <v>0</v>
      </c>
      <c r="R297" s="3">
        <f t="shared" si="242"/>
        <v>0</v>
      </c>
      <c r="S297" s="25" t="s">
        <v>209</v>
      </c>
      <c r="T297" s="26" t="s">
        <v>121</v>
      </c>
      <c r="U297" s="26" t="s">
        <v>5</v>
      </c>
      <c r="V297" s="26" t="s">
        <v>5</v>
      </c>
      <c r="W297" s="26" t="s">
        <v>5</v>
      </c>
      <c r="X297" s="26">
        <v>100</v>
      </c>
      <c r="Y297" s="26">
        <v>100</v>
      </c>
      <c r="Z297" s="26">
        <v>100</v>
      </c>
      <c r="AA297" s="26" t="s">
        <v>5</v>
      </c>
      <c r="AB297" s="26" t="s">
        <v>5</v>
      </c>
      <c r="AC297" s="26" t="s">
        <v>5</v>
      </c>
    </row>
    <row r="298" spans="1:29" ht="27.6" x14ac:dyDescent="0.3">
      <c r="A298" s="26"/>
      <c r="B298" s="25"/>
      <c r="C298" s="26"/>
      <c r="D298" s="26"/>
      <c r="E298" s="25"/>
      <c r="F298" s="25"/>
      <c r="G298" s="25"/>
      <c r="H298" s="25"/>
      <c r="I298" s="14" t="s">
        <v>53</v>
      </c>
      <c r="J298" s="3">
        <f t="shared" si="241"/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25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</row>
    <row r="299" spans="1:29" ht="27.6" x14ac:dyDescent="0.3">
      <c r="A299" s="26"/>
      <c r="B299" s="25"/>
      <c r="C299" s="26"/>
      <c r="D299" s="26"/>
      <c r="E299" s="25"/>
      <c r="F299" s="25"/>
      <c r="G299" s="25"/>
      <c r="H299" s="25"/>
      <c r="I299" s="14" t="s">
        <v>34</v>
      </c>
      <c r="J299" s="3">
        <f t="shared" si="241"/>
        <v>9542188.8399999999</v>
      </c>
      <c r="K299" s="3">
        <v>0</v>
      </c>
      <c r="L299" s="3">
        <v>2679170.41</v>
      </c>
      <c r="M299" s="3">
        <v>5992893.6699999999</v>
      </c>
      <c r="N299" s="3">
        <v>870124.76</v>
      </c>
      <c r="O299" s="3">
        <v>0</v>
      </c>
      <c r="P299" s="3">
        <v>0</v>
      </c>
      <c r="Q299" s="3">
        <v>0</v>
      </c>
      <c r="R299" s="3">
        <v>0</v>
      </c>
      <c r="S299" s="25" t="s">
        <v>210</v>
      </c>
      <c r="T299" s="26" t="s">
        <v>138</v>
      </c>
      <c r="U299" s="26" t="s">
        <v>5</v>
      </c>
      <c r="V299" s="26" t="s">
        <v>5</v>
      </c>
      <c r="W299" s="26" t="s">
        <v>5</v>
      </c>
      <c r="X299" s="26">
        <v>69</v>
      </c>
      <c r="Y299" s="26">
        <v>10</v>
      </c>
      <c r="Z299" s="26">
        <v>20</v>
      </c>
      <c r="AA299" s="26" t="s">
        <v>5</v>
      </c>
      <c r="AB299" s="26" t="s">
        <v>5</v>
      </c>
      <c r="AC299" s="26" t="s">
        <v>5</v>
      </c>
    </row>
    <row r="300" spans="1:29" ht="27.6" x14ac:dyDescent="0.3">
      <c r="A300" s="26"/>
      <c r="B300" s="25"/>
      <c r="C300" s="26"/>
      <c r="D300" s="26"/>
      <c r="E300" s="25"/>
      <c r="F300" s="25"/>
      <c r="G300" s="25"/>
      <c r="H300" s="25"/>
      <c r="I300" s="14" t="s">
        <v>4</v>
      </c>
      <c r="J300" s="3">
        <f t="shared" si="241"/>
        <v>696305.14</v>
      </c>
      <c r="K300" s="3">
        <v>0</v>
      </c>
      <c r="L300" s="3">
        <v>141008.97</v>
      </c>
      <c r="M300" s="3">
        <v>382525.13</v>
      </c>
      <c r="N300" s="3">
        <v>52771.040000000001</v>
      </c>
      <c r="O300" s="3">
        <v>120000</v>
      </c>
      <c r="P300" s="3">
        <v>0</v>
      </c>
      <c r="Q300" s="3">
        <v>0</v>
      </c>
      <c r="R300" s="3">
        <v>0</v>
      </c>
      <c r="S300" s="25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</row>
    <row r="301" spans="1:29" x14ac:dyDescent="0.3">
      <c r="A301" s="26" t="s">
        <v>252</v>
      </c>
      <c r="B301" s="25" t="s">
        <v>254</v>
      </c>
      <c r="C301" s="26">
        <v>2021</v>
      </c>
      <c r="D301" s="26">
        <v>2025</v>
      </c>
      <c r="E301" s="25" t="s">
        <v>6</v>
      </c>
      <c r="F301" s="25" t="s">
        <v>5</v>
      </c>
      <c r="G301" s="25" t="s">
        <v>5</v>
      </c>
      <c r="H301" s="25" t="s">
        <v>5</v>
      </c>
      <c r="I301" s="14" t="s">
        <v>3</v>
      </c>
      <c r="J301" s="3">
        <f t="shared" si="241"/>
        <v>12695681.439999999</v>
      </c>
      <c r="K301" s="3">
        <f>K302+K303+K304</f>
        <v>0</v>
      </c>
      <c r="L301" s="3">
        <f t="shared" ref="L301:R301" si="243">L302+L303+L304</f>
        <v>0</v>
      </c>
      <c r="M301" s="3">
        <f t="shared" si="243"/>
        <v>0</v>
      </c>
      <c r="N301" s="3">
        <f t="shared" si="243"/>
        <v>12695681.439999999</v>
      </c>
      <c r="O301" s="3">
        <f t="shared" si="243"/>
        <v>0</v>
      </c>
      <c r="P301" s="3">
        <f t="shared" si="243"/>
        <v>0</v>
      </c>
      <c r="Q301" s="3">
        <f t="shared" si="243"/>
        <v>0</v>
      </c>
      <c r="R301" s="3">
        <f t="shared" si="243"/>
        <v>0</v>
      </c>
      <c r="S301" s="25" t="s">
        <v>5</v>
      </c>
      <c r="T301" s="25" t="s">
        <v>5</v>
      </c>
      <c r="U301" s="25" t="s">
        <v>5</v>
      </c>
      <c r="V301" s="25" t="s">
        <v>5</v>
      </c>
      <c r="W301" s="25" t="s">
        <v>5</v>
      </c>
      <c r="X301" s="25" t="s">
        <v>5</v>
      </c>
      <c r="Y301" s="25" t="s">
        <v>5</v>
      </c>
      <c r="Z301" s="25" t="s">
        <v>5</v>
      </c>
      <c r="AA301" s="25" t="s">
        <v>5</v>
      </c>
      <c r="AB301" s="25" t="s">
        <v>5</v>
      </c>
      <c r="AC301" s="25" t="s">
        <v>5</v>
      </c>
    </row>
    <row r="302" spans="1:29" ht="27.6" x14ac:dyDescent="0.3">
      <c r="A302" s="26"/>
      <c r="B302" s="25"/>
      <c r="C302" s="26"/>
      <c r="D302" s="26"/>
      <c r="E302" s="25"/>
      <c r="F302" s="25"/>
      <c r="G302" s="25"/>
      <c r="H302" s="25"/>
      <c r="I302" s="14" t="s">
        <v>53</v>
      </c>
      <c r="J302" s="3">
        <f t="shared" si="241"/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</row>
    <row r="303" spans="1:29" ht="27.6" x14ac:dyDescent="0.3">
      <c r="A303" s="26"/>
      <c r="B303" s="25"/>
      <c r="C303" s="26"/>
      <c r="D303" s="26"/>
      <c r="E303" s="25"/>
      <c r="F303" s="25"/>
      <c r="G303" s="25"/>
      <c r="H303" s="25"/>
      <c r="I303" s="14" t="s">
        <v>34</v>
      </c>
      <c r="J303" s="3">
        <f t="shared" si="241"/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25" t="s">
        <v>5</v>
      </c>
      <c r="T303" s="25" t="s">
        <v>5</v>
      </c>
      <c r="U303" s="25" t="s">
        <v>5</v>
      </c>
      <c r="V303" s="25" t="s">
        <v>5</v>
      </c>
      <c r="W303" s="25" t="s">
        <v>5</v>
      </c>
      <c r="X303" s="25" t="s">
        <v>5</v>
      </c>
      <c r="Y303" s="25" t="s">
        <v>5</v>
      </c>
      <c r="Z303" s="25" t="s">
        <v>5</v>
      </c>
      <c r="AA303" s="25" t="s">
        <v>5</v>
      </c>
      <c r="AB303" s="25" t="s">
        <v>5</v>
      </c>
      <c r="AC303" s="25" t="s">
        <v>5</v>
      </c>
    </row>
    <row r="304" spans="1:29" ht="27.6" x14ac:dyDescent="0.3">
      <c r="A304" s="26"/>
      <c r="B304" s="25"/>
      <c r="C304" s="26"/>
      <c r="D304" s="26"/>
      <c r="E304" s="25"/>
      <c r="F304" s="25"/>
      <c r="G304" s="25"/>
      <c r="H304" s="25"/>
      <c r="I304" s="14" t="s">
        <v>4</v>
      </c>
      <c r="J304" s="3">
        <f t="shared" si="241"/>
        <v>12695681.439999999</v>
      </c>
      <c r="K304" s="3">
        <v>0</v>
      </c>
      <c r="L304" s="3">
        <v>0</v>
      </c>
      <c r="M304" s="3">
        <v>0</v>
      </c>
      <c r="N304" s="3">
        <v>12695681.439999999</v>
      </c>
      <c r="O304" s="3">
        <v>0</v>
      </c>
      <c r="P304" s="3">
        <v>0</v>
      </c>
      <c r="Q304" s="3">
        <v>0</v>
      </c>
      <c r="R304" s="3">
        <v>0</v>
      </c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</row>
    <row r="305" spans="1:29" x14ac:dyDescent="0.3">
      <c r="A305" s="26" t="s">
        <v>253</v>
      </c>
      <c r="B305" s="25" t="s">
        <v>255</v>
      </c>
      <c r="C305" s="26">
        <v>2021</v>
      </c>
      <c r="D305" s="26">
        <v>2025</v>
      </c>
      <c r="E305" s="25" t="s">
        <v>6</v>
      </c>
      <c r="F305" s="25" t="s">
        <v>5</v>
      </c>
      <c r="G305" s="25" t="s">
        <v>5</v>
      </c>
      <c r="H305" s="25" t="s">
        <v>5</v>
      </c>
      <c r="I305" s="14" t="s">
        <v>3</v>
      </c>
      <c r="J305" s="3">
        <f t="shared" si="221"/>
        <v>718000</v>
      </c>
      <c r="K305" s="3">
        <f>K306+K307+K308</f>
        <v>0</v>
      </c>
      <c r="L305" s="3">
        <f t="shared" ref="L305:R305" si="244">L306+L307+L308</f>
        <v>0</v>
      </c>
      <c r="M305" s="3">
        <f t="shared" si="244"/>
        <v>0</v>
      </c>
      <c r="N305" s="3">
        <f t="shared" si="244"/>
        <v>718000</v>
      </c>
      <c r="O305" s="3">
        <f t="shared" si="244"/>
        <v>0</v>
      </c>
      <c r="P305" s="3">
        <f t="shared" ref="P305" si="245">P306+P307+P308</f>
        <v>0</v>
      </c>
      <c r="Q305" s="3">
        <f t="shared" ref="Q305" si="246">Q306+Q307+Q308</f>
        <v>0</v>
      </c>
      <c r="R305" s="3">
        <f t="shared" si="244"/>
        <v>0</v>
      </c>
      <c r="S305" s="25" t="s">
        <v>5</v>
      </c>
      <c r="T305" s="25" t="s">
        <v>5</v>
      </c>
      <c r="U305" s="25" t="s">
        <v>5</v>
      </c>
      <c r="V305" s="25" t="s">
        <v>5</v>
      </c>
      <c r="W305" s="25" t="s">
        <v>5</v>
      </c>
      <c r="X305" s="25" t="s">
        <v>5</v>
      </c>
      <c r="Y305" s="25" t="s">
        <v>5</v>
      </c>
      <c r="Z305" s="25" t="s">
        <v>5</v>
      </c>
      <c r="AA305" s="25" t="s">
        <v>5</v>
      </c>
      <c r="AB305" s="25" t="s">
        <v>5</v>
      </c>
      <c r="AC305" s="25" t="s">
        <v>5</v>
      </c>
    </row>
    <row r="306" spans="1:29" ht="27.6" x14ac:dyDescent="0.3">
      <c r="A306" s="26"/>
      <c r="B306" s="25"/>
      <c r="C306" s="26"/>
      <c r="D306" s="26"/>
      <c r="E306" s="25"/>
      <c r="F306" s="25"/>
      <c r="G306" s="25"/>
      <c r="H306" s="25"/>
      <c r="I306" s="14" t="s">
        <v>53</v>
      </c>
      <c r="J306" s="3">
        <f t="shared" si="221"/>
        <v>0</v>
      </c>
      <c r="K306" s="3">
        <v>0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</row>
    <row r="307" spans="1:29" ht="27.6" x14ac:dyDescent="0.3">
      <c r="A307" s="26"/>
      <c r="B307" s="25"/>
      <c r="C307" s="26"/>
      <c r="D307" s="26"/>
      <c r="E307" s="25"/>
      <c r="F307" s="25"/>
      <c r="G307" s="25"/>
      <c r="H307" s="25"/>
      <c r="I307" s="14" t="s">
        <v>34</v>
      </c>
      <c r="J307" s="3">
        <f t="shared" si="221"/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25" t="s">
        <v>5</v>
      </c>
      <c r="T307" s="25" t="s">
        <v>5</v>
      </c>
      <c r="U307" s="25" t="s">
        <v>5</v>
      </c>
      <c r="V307" s="25" t="s">
        <v>5</v>
      </c>
      <c r="W307" s="25" t="s">
        <v>5</v>
      </c>
      <c r="X307" s="25" t="s">
        <v>5</v>
      </c>
      <c r="Y307" s="25" t="s">
        <v>5</v>
      </c>
      <c r="Z307" s="25" t="s">
        <v>5</v>
      </c>
      <c r="AA307" s="25" t="s">
        <v>5</v>
      </c>
      <c r="AB307" s="25" t="s">
        <v>5</v>
      </c>
      <c r="AC307" s="25" t="s">
        <v>5</v>
      </c>
    </row>
    <row r="308" spans="1:29" ht="40.799999999999997" customHeight="1" x14ac:dyDescent="0.3">
      <c r="A308" s="26"/>
      <c r="B308" s="25"/>
      <c r="C308" s="26"/>
      <c r="D308" s="26"/>
      <c r="E308" s="25"/>
      <c r="F308" s="25"/>
      <c r="G308" s="25"/>
      <c r="H308" s="25"/>
      <c r="I308" s="14" t="s">
        <v>4</v>
      </c>
      <c r="J308" s="3">
        <f t="shared" si="221"/>
        <v>718000</v>
      </c>
      <c r="K308" s="3">
        <v>0</v>
      </c>
      <c r="L308" s="3">
        <v>0</v>
      </c>
      <c r="M308" s="3">
        <v>0</v>
      </c>
      <c r="N308" s="3">
        <v>718000</v>
      </c>
      <c r="O308" s="3">
        <v>0</v>
      </c>
      <c r="P308" s="3">
        <v>0</v>
      </c>
      <c r="Q308" s="3">
        <v>0</v>
      </c>
      <c r="R308" s="3">
        <v>0</v>
      </c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</row>
    <row r="309" spans="1:29" x14ac:dyDescent="0.3">
      <c r="A309" s="32" t="s">
        <v>115</v>
      </c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</row>
    <row r="310" spans="1:29" x14ac:dyDescent="0.3">
      <c r="A310" s="26" t="s">
        <v>119</v>
      </c>
      <c r="B310" s="25" t="s">
        <v>116</v>
      </c>
      <c r="C310" s="26">
        <v>2020</v>
      </c>
      <c r="D310" s="26">
        <v>2025</v>
      </c>
      <c r="E310" s="25" t="s">
        <v>6</v>
      </c>
      <c r="F310" s="25"/>
      <c r="G310" s="25"/>
      <c r="H310" s="25"/>
      <c r="I310" s="14" t="s">
        <v>3</v>
      </c>
      <c r="J310" s="3">
        <f>SUM(K310:R310)</f>
        <v>5041444.7</v>
      </c>
      <c r="K310" s="3">
        <f>K311+K312+K313</f>
        <v>5041444.7</v>
      </c>
      <c r="L310" s="3">
        <f t="shared" ref="L310:R310" si="247">L311+L312+L313</f>
        <v>0</v>
      </c>
      <c r="M310" s="3">
        <f t="shared" si="247"/>
        <v>0</v>
      </c>
      <c r="N310" s="3">
        <f t="shared" si="247"/>
        <v>0</v>
      </c>
      <c r="O310" s="3">
        <f t="shared" si="247"/>
        <v>0</v>
      </c>
      <c r="P310" s="3">
        <f t="shared" ref="P310" si="248">P311+P312+P313</f>
        <v>0</v>
      </c>
      <c r="Q310" s="3">
        <f t="shared" ref="Q310" si="249">Q311+Q312+Q313</f>
        <v>0</v>
      </c>
      <c r="R310" s="3">
        <f t="shared" si="247"/>
        <v>0</v>
      </c>
      <c r="S310" s="25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</row>
    <row r="311" spans="1:29" ht="27.6" x14ac:dyDescent="0.3">
      <c r="A311" s="26"/>
      <c r="B311" s="25"/>
      <c r="C311" s="26"/>
      <c r="D311" s="26"/>
      <c r="E311" s="25"/>
      <c r="F311" s="25"/>
      <c r="G311" s="25"/>
      <c r="H311" s="25"/>
      <c r="I311" s="14" t="s">
        <v>53</v>
      </c>
      <c r="J311" s="3">
        <f t="shared" ref="J311:J317" si="250">SUM(K311:R311)</f>
        <v>0</v>
      </c>
      <c r="K311" s="3">
        <f>K315</f>
        <v>0</v>
      </c>
      <c r="L311" s="3">
        <f t="shared" ref="L311:R311" si="251">L315</f>
        <v>0</v>
      </c>
      <c r="M311" s="3">
        <f t="shared" si="251"/>
        <v>0</v>
      </c>
      <c r="N311" s="3">
        <f t="shared" si="251"/>
        <v>0</v>
      </c>
      <c r="O311" s="3">
        <f t="shared" si="251"/>
        <v>0</v>
      </c>
      <c r="P311" s="3">
        <f t="shared" ref="P311" si="252">P315</f>
        <v>0</v>
      </c>
      <c r="Q311" s="3">
        <f t="shared" ref="Q311" si="253">Q315</f>
        <v>0</v>
      </c>
      <c r="R311" s="3">
        <f t="shared" si="251"/>
        <v>0</v>
      </c>
      <c r="S311" s="25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</row>
    <row r="312" spans="1:29" ht="27.6" x14ac:dyDescent="0.3">
      <c r="A312" s="26"/>
      <c r="B312" s="25"/>
      <c r="C312" s="26"/>
      <c r="D312" s="26"/>
      <c r="E312" s="25"/>
      <c r="F312" s="25"/>
      <c r="G312" s="25"/>
      <c r="H312" s="25"/>
      <c r="I312" s="14" t="s">
        <v>34</v>
      </c>
      <c r="J312" s="3">
        <f t="shared" si="250"/>
        <v>4759772.6900000004</v>
      </c>
      <c r="K312" s="3">
        <f>K316</f>
        <v>4759772.6900000004</v>
      </c>
      <c r="L312" s="3">
        <f t="shared" ref="L312:R312" si="254">L316</f>
        <v>0</v>
      </c>
      <c r="M312" s="3">
        <f t="shared" si="254"/>
        <v>0</v>
      </c>
      <c r="N312" s="3">
        <f t="shared" si="254"/>
        <v>0</v>
      </c>
      <c r="O312" s="3">
        <f t="shared" si="254"/>
        <v>0</v>
      </c>
      <c r="P312" s="3">
        <f t="shared" ref="P312" si="255">P316</f>
        <v>0</v>
      </c>
      <c r="Q312" s="3">
        <f t="shared" ref="Q312" si="256">Q316</f>
        <v>0</v>
      </c>
      <c r="R312" s="3">
        <f t="shared" si="254"/>
        <v>0</v>
      </c>
      <c r="S312" s="25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</row>
    <row r="313" spans="1:29" ht="42" customHeight="1" x14ac:dyDescent="0.3">
      <c r="A313" s="26"/>
      <c r="B313" s="25"/>
      <c r="C313" s="26"/>
      <c r="D313" s="26"/>
      <c r="E313" s="25"/>
      <c r="F313" s="25"/>
      <c r="G313" s="25"/>
      <c r="H313" s="25"/>
      <c r="I313" s="14" t="s">
        <v>4</v>
      </c>
      <c r="J313" s="3">
        <f t="shared" si="250"/>
        <v>281672.01</v>
      </c>
      <c r="K313" s="3">
        <f>K317</f>
        <v>281672.01</v>
      </c>
      <c r="L313" s="3">
        <f t="shared" ref="L313:R313" si="257">L317</f>
        <v>0</v>
      </c>
      <c r="M313" s="3">
        <f t="shared" si="257"/>
        <v>0</v>
      </c>
      <c r="N313" s="3">
        <f t="shared" si="257"/>
        <v>0</v>
      </c>
      <c r="O313" s="3">
        <f t="shared" si="257"/>
        <v>0</v>
      </c>
      <c r="P313" s="3">
        <f t="shared" ref="P313" si="258">P317</f>
        <v>0</v>
      </c>
      <c r="Q313" s="3">
        <f t="shared" ref="Q313" si="259">Q317</f>
        <v>0</v>
      </c>
      <c r="R313" s="3">
        <f t="shared" si="257"/>
        <v>0</v>
      </c>
      <c r="S313" s="25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</row>
    <row r="314" spans="1:29" x14ac:dyDescent="0.3">
      <c r="A314" s="26" t="s">
        <v>118</v>
      </c>
      <c r="B314" s="25" t="s">
        <v>117</v>
      </c>
      <c r="C314" s="26">
        <v>2020</v>
      </c>
      <c r="D314" s="26">
        <v>2025</v>
      </c>
      <c r="E314" s="25" t="s">
        <v>6</v>
      </c>
      <c r="F314" s="25"/>
      <c r="G314" s="25"/>
      <c r="H314" s="25"/>
      <c r="I314" s="14" t="s">
        <v>3</v>
      </c>
      <c r="J314" s="3">
        <f t="shared" si="250"/>
        <v>5041444.7</v>
      </c>
      <c r="K314" s="3">
        <f>K315+K316+K317</f>
        <v>5041444.7</v>
      </c>
      <c r="L314" s="3">
        <f t="shared" ref="L314:R314" si="260">L315+L316+L317</f>
        <v>0</v>
      </c>
      <c r="M314" s="3">
        <f t="shared" si="260"/>
        <v>0</v>
      </c>
      <c r="N314" s="3">
        <f t="shared" si="260"/>
        <v>0</v>
      </c>
      <c r="O314" s="3">
        <f t="shared" si="260"/>
        <v>0</v>
      </c>
      <c r="P314" s="3">
        <f t="shared" ref="P314" si="261">P315+P316+P317</f>
        <v>0</v>
      </c>
      <c r="Q314" s="3">
        <f t="shared" ref="Q314" si="262">Q315+Q316+Q317</f>
        <v>0</v>
      </c>
      <c r="R314" s="3">
        <f t="shared" si="260"/>
        <v>0</v>
      </c>
      <c r="S314" s="25" t="s">
        <v>120</v>
      </c>
      <c r="T314" s="26" t="s">
        <v>121</v>
      </c>
      <c r="U314" s="26" t="s">
        <v>5</v>
      </c>
      <c r="V314" s="26">
        <v>100</v>
      </c>
      <c r="W314" s="26" t="s">
        <v>5</v>
      </c>
      <c r="X314" s="26" t="s">
        <v>5</v>
      </c>
      <c r="Y314" s="26" t="s">
        <v>5</v>
      </c>
      <c r="Z314" s="26" t="s">
        <v>5</v>
      </c>
      <c r="AA314" s="26" t="s">
        <v>5</v>
      </c>
      <c r="AB314" s="26" t="s">
        <v>5</v>
      </c>
      <c r="AC314" s="26" t="s">
        <v>5</v>
      </c>
    </row>
    <row r="315" spans="1:29" ht="27.6" x14ac:dyDescent="0.3">
      <c r="A315" s="26"/>
      <c r="B315" s="25"/>
      <c r="C315" s="26"/>
      <c r="D315" s="26"/>
      <c r="E315" s="25"/>
      <c r="F315" s="25"/>
      <c r="G315" s="25"/>
      <c r="H315" s="25"/>
      <c r="I315" s="14" t="s">
        <v>53</v>
      </c>
      <c r="J315" s="3">
        <f t="shared" si="250"/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25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</row>
    <row r="316" spans="1:29" ht="27.6" x14ac:dyDescent="0.3">
      <c r="A316" s="26"/>
      <c r="B316" s="25"/>
      <c r="C316" s="26"/>
      <c r="D316" s="26"/>
      <c r="E316" s="25"/>
      <c r="F316" s="25"/>
      <c r="G316" s="25"/>
      <c r="H316" s="25"/>
      <c r="I316" s="14" t="s">
        <v>34</v>
      </c>
      <c r="J316" s="3">
        <f t="shared" si="250"/>
        <v>4759772.6900000004</v>
      </c>
      <c r="K316" s="3">
        <v>4759772.6900000004</v>
      </c>
      <c r="L316" s="3">
        <v>0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25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</row>
    <row r="317" spans="1:29" ht="59.4" customHeight="1" x14ac:dyDescent="0.3">
      <c r="A317" s="26"/>
      <c r="B317" s="25"/>
      <c r="C317" s="26"/>
      <c r="D317" s="26"/>
      <c r="E317" s="25"/>
      <c r="F317" s="25"/>
      <c r="G317" s="25"/>
      <c r="H317" s="25"/>
      <c r="I317" s="14" t="s">
        <v>4</v>
      </c>
      <c r="J317" s="3">
        <f t="shared" si="250"/>
        <v>281672.01</v>
      </c>
      <c r="K317" s="3">
        <v>281672.01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25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</row>
    <row r="318" spans="1:29" x14ac:dyDescent="0.3">
      <c r="A318" s="32" t="s">
        <v>123</v>
      </c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</row>
    <row r="319" spans="1:29" x14ac:dyDescent="0.3">
      <c r="A319" s="26" t="s">
        <v>125</v>
      </c>
      <c r="B319" s="25" t="s">
        <v>124</v>
      </c>
      <c r="C319" s="26">
        <v>2020</v>
      </c>
      <c r="D319" s="26">
        <v>2025</v>
      </c>
      <c r="E319" s="25" t="s">
        <v>5</v>
      </c>
      <c r="F319" s="25" t="s">
        <v>5</v>
      </c>
      <c r="G319" s="25" t="s">
        <v>5</v>
      </c>
      <c r="H319" s="25" t="s">
        <v>5</v>
      </c>
      <c r="I319" s="14" t="s">
        <v>3</v>
      </c>
      <c r="J319" s="3">
        <f>SUM(K319:R319)</f>
        <v>101510788.06</v>
      </c>
      <c r="K319" s="3">
        <f>K320+K321+K322</f>
        <v>18833538.07</v>
      </c>
      <c r="L319" s="3">
        <f t="shared" ref="L319:R319" si="263">L320+L321+L322</f>
        <v>82677249.99000001</v>
      </c>
      <c r="M319" s="3">
        <f t="shared" si="263"/>
        <v>0</v>
      </c>
      <c r="N319" s="3">
        <f t="shared" si="263"/>
        <v>0</v>
      </c>
      <c r="O319" s="3">
        <f t="shared" si="263"/>
        <v>0</v>
      </c>
      <c r="P319" s="3">
        <f t="shared" si="263"/>
        <v>0</v>
      </c>
      <c r="Q319" s="3">
        <f t="shared" si="263"/>
        <v>0</v>
      </c>
      <c r="R319" s="3">
        <f t="shared" si="263"/>
        <v>0</v>
      </c>
      <c r="S319" s="25" t="s">
        <v>5</v>
      </c>
      <c r="T319" s="26" t="s">
        <v>5</v>
      </c>
      <c r="U319" s="26" t="s">
        <v>5</v>
      </c>
      <c r="V319" s="26" t="s">
        <v>5</v>
      </c>
      <c r="W319" s="26" t="s">
        <v>5</v>
      </c>
      <c r="X319" s="26" t="s">
        <v>5</v>
      </c>
      <c r="Y319" s="26" t="s">
        <v>5</v>
      </c>
      <c r="Z319" s="26" t="s">
        <v>5</v>
      </c>
      <c r="AA319" s="26" t="s">
        <v>5</v>
      </c>
      <c r="AB319" s="26" t="s">
        <v>5</v>
      </c>
      <c r="AC319" s="26" t="s">
        <v>5</v>
      </c>
    </row>
    <row r="320" spans="1:29" ht="27.6" x14ac:dyDescent="0.3">
      <c r="A320" s="26"/>
      <c r="B320" s="25"/>
      <c r="C320" s="26"/>
      <c r="D320" s="26"/>
      <c r="E320" s="25"/>
      <c r="F320" s="25"/>
      <c r="G320" s="25"/>
      <c r="H320" s="25"/>
      <c r="I320" s="14" t="s">
        <v>53</v>
      </c>
      <c r="J320" s="3">
        <f t="shared" ref="J320:J334" si="264">SUM(K320:R320)</f>
        <v>77782800</v>
      </c>
      <c r="K320" s="3">
        <f>K324</f>
        <v>0</v>
      </c>
      <c r="L320" s="3">
        <f t="shared" ref="L320:R322" si="265">L324</f>
        <v>77782800</v>
      </c>
      <c r="M320" s="3">
        <f t="shared" si="265"/>
        <v>0</v>
      </c>
      <c r="N320" s="3">
        <f t="shared" si="265"/>
        <v>0</v>
      </c>
      <c r="O320" s="3">
        <f t="shared" si="265"/>
        <v>0</v>
      </c>
      <c r="P320" s="3">
        <f t="shared" si="265"/>
        <v>0</v>
      </c>
      <c r="Q320" s="3">
        <f t="shared" si="265"/>
        <v>0</v>
      </c>
      <c r="R320" s="3">
        <f t="shared" si="265"/>
        <v>0</v>
      </c>
      <c r="S320" s="25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</row>
    <row r="321" spans="1:29" ht="27.6" x14ac:dyDescent="0.3">
      <c r="A321" s="26"/>
      <c r="B321" s="25"/>
      <c r="C321" s="26"/>
      <c r="D321" s="26"/>
      <c r="E321" s="25"/>
      <c r="F321" s="25"/>
      <c r="G321" s="25"/>
      <c r="H321" s="25"/>
      <c r="I321" s="14" t="s">
        <v>34</v>
      </c>
      <c r="J321" s="3">
        <f t="shared" si="264"/>
        <v>19667498.579999998</v>
      </c>
      <c r="K321" s="3">
        <f>K325</f>
        <v>18080196.539999999</v>
      </c>
      <c r="L321" s="3">
        <f t="shared" ref="L321:O321" si="266">L325</f>
        <v>1587302.04</v>
      </c>
      <c r="M321" s="3">
        <f t="shared" si="266"/>
        <v>0</v>
      </c>
      <c r="N321" s="3">
        <v>0</v>
      </c>
      <c r="O321" s="3">
        <f t="shared" si="266"/>
        <v>0</v>
      </c>
      <c r="P321" s="3">
        <f t="shared" si="265"/>
        <v>0</v>
      </c>
      <c r="Q321" s="3">
        <f t="shared" si="265"/>
        <v>0</v>
      </c>
      <c r="R321" s="3">
        <f t="shared" si="265"/>
        <v>0</v>
      </c>
      <c r="S321" s="25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</row>
    <row r="322" spans="1:29" ht="27.6" x14ac:dyDescent="0.3">
      <c r="A322" s="26"/>
      <c r="B322" s="25"/>
      <c r="C322" s="26"/>
      <c r="D322" s="26"/>
      <c r="E322" s="25"/>
      <c r="F322" s="25"/>
      <c r="G322" s="25"/>
      <c r="H322" s="25"/>
      <c r="I322" s="14" t="s">
        <v>4</v>
      </c>
      <c r="J322" s="3">
        <f t="shared" si="264"/>
        <v>4060489.4799999995</v>
      </c>
      <c r="K322" s="3">
        <f>K326</f>
        <v>753341.53</v>
      </c>
      <c r="L322" s="3">
        <f t="shared" ref="L322:O322" si="267">L326</f>
        <v>3307147.9499999997</v>
      </c>
      <c r="M322" s="3">
        <f t="shared" si="267"/>
        <v>0</v>
      </c>
      <c r="N322" s="3">
        <v>0</v>
      </c>
      <c r="O322" s="3">
        <f t="shared" si="267"/>
        <v>0</v>
      </c>
      <c r="P322" s="3">
        <f t="shared" si="265"/>
        <v>0</v>
      </c>
      <c r="Q322" s="3">
        <f t="shared" si="265"/>
        <v>0</v>
      </c>
      <c r="R322" s="3">
        <f t="shared" si="265"/>
        <v>0</v>
      </c>
      <c r="S322" s="25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</row>
    <row r="323" spans="1:29" x14ac:dyDescent="0.3">
      <c r="A323" s="26" t="s">
        <v>126</v>
      </c>
      <c r="B323" s="25" t="s">
        <v>127</v>
      </c>
      <c r="C323" s="26">
        <v>2020</v>
      </c>
      <c r="D323" s="26">
        <v>2025</v>
      </c>
      <c r="E323" s="25" t="s">
        <v>6</v>
      </c>
      <c r="F323" s="41" t="s">
        <v>130</v>
      </c>
      <c r="G323" s="41" t="s">
        <v>130</v>
      </c>
      <c r="H323" s="41" t="s">
        <v>131</v>
      </c>
      <c r="I323" s="14" t="s">
        <v>3</v>
      </c>
      <c r="J323" s="3">
        <f t="shared" si="264"/>
        <v>101510788.06</v>
      </c>
      <c r="K323" s="3">
        <f>K324+K325+K326</f>
        <v>18833538.07</v>
      </c>
      <c r="L323" s="3">
        <f t="shared" ref="L323:R323" si="268">L324+L325+L326</f>
        <v>82677249.99000001</v>
      </c>
      <c r="M323" s="3">
        <f t="shared" si="268"/>
        <v>0</v>
      </c>
      <c r="N323" s="3">
        <f t="shared" si="268"/>
        <v>0</v>
      </c>
      <c r="O323" s="3">
        <f t="shared" si="268"/>
        <v>0</v>
      </c>
      <c r="P323" s="3">
        <f t="shared" si="268"/>
        <v>0</v>
      </c>
      <c r="Q323" s="3">
        <f t="shared" si="268"/>
        <v>0</v>
      </c>
      <c r="R323" s="3">
        <f t="shared" si="268"/>
        <v>0</v>
      </c>
      <c r="S323" s="25" t="s">
        <v>5</v>
      </c>
      <c r="T323" s="26" t="s">
        <v>5</v>
      </c>
      <c r="U323" s="26" t="s">
        <v>5</v>
      </c>
      <c r="V323" s="26" t="s">
        <v>5</v>
      </c>
      <c r="W323" s="26" t="s">
        <v>5</v>
      </c>
      <c r="X323" s="26" t="s">
        <v>5</v>
      </c>
      <c r="Y323" s="26" t="s">
        <v>5</v>
      </c>
      <c r="Z323" s="26" t="s">
        <v>5</v>
      </c>
      <c r="AA323" s="26" t="s">
        <v>5</v>
      </c>
      <c r="AB323" s="26" t="s">
        <v>5</v>
      </c>
      <c r="AC323" s="26" t="s">
        <v>5</v>
      </c>
    </row>
    <row r="324" spans="1:29" ht="27.6" x14ac:dyDescent="0.3">
      <c r="A324" s="26"/>
      <c r="B324" s="25"/>
      <c r="C324" s="26"/>
      <c r="D324" s="26"/>
      <c r="E324" s="25"/>
      <c r="F324" s="41"/>
      <c r="G324" s="41"/>
      <c r="H324" s="41"/>
      <c r="I324" s="14" t="s">
        <v>53</v>
      </c>
      <c r="J324" s="3">
        <f t="shared" si="264"/>
        <v>77782800</v>
      </c>
      <c r="K324" s="3">
        <v>0</v>
      </c>
      <c r="L324" s="3">
        <f t="shared" ref="L324:R326" si="269">L328+L332</f>
        <v>77782800</v>
      </c>
      <c r="M324" s="3">
        <f t="shared" si="269"/>
        <v>0</v>
      </c>
      <c r="N324" s="3">
        <f t="shared" si="269"/>
        <v>0</v>
      </c>
      <c r="O324" s="3">
        <f t="shared" si="269"/>
        <v>0</v>
      </c>
      <c r="P324" s="3">
        <f t="shared" si="269"/>
        <v>0</v>
      </c>
      <c r="Q324" s="3">
        <f t="shared" si="269"/>
        <v>0</v>
      </c>
      <c r="R324" s="3">
        <f t="shared" si="269"/>
        <v>0</v>
      </c>
      <c r="S324" s="25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</row>
    <row r="325" spans="1:29" ht="27.6" x14ac:dyDescent="0.3">
      <c r="A325" s="26"/>
      <c r="B325" s="25"/>
      <c r="C325" s="26"/>
      <c r="D325" s="26"/>
      <c r="E325" s="25"/>
      <c r="F325" s="41"/>
      <c r="G325" s="41"/>
      <c r="H325" s="41"/>
      <c r="I325" s="14" t="s">
        <v>34</v>
      </c>
      <c r="J325" s="3">
        <f t="shared" si="264"/>
        <v>19667498.579999998</v>
      </c>
      <c r="K325" s="3">
        <f>K329+K333</f>
        <v>18080196.539999999</v>
      </c>
      <c r="L325" s="3">
        <f t="shared" ref="L325:O325" si="270">L329+L333</f>
        <v>1587302.04</v>
      </c>
      <c r="M325" s="3">
        <f t="shared" si="270"/>
        <v>0</v>
      </c>
      <c r="N325" s="3">
        <f t="shared" si="270"/>
        <v>0</v>
      </c>
      <c r="O325" s="3">
        <f t="shared" si="270"/>
        <v>0</v>
      </c>
      <c r="P325" s="3">
        <f t="shared" si="269"/>
        <v>0</v>
      </c>
      <c r="Q325" s="3">
        <f t="shared" si="269"/>
        <v>0</v>
      </c>
      <c r="R325" s="3">
        <f t="shared" si="269"/>
        <v>0</v>
      </c>
      <c r="S325" s="25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</row>
    <row r="326" spans="1:29" ht="27.6" x14ac:dyDescent="0.3">
      <c r="A326" s="26"/>
      <c r="B326" s="25"/>
      <c r="C326" s="26"/>
      <c r="D326" s="26"/>
      <c r="E326" s="25"/>
      <c r="F326" s="41"/>
      <c r="G326" s="41"/>
      <c r="H326" s="41"/>
      <c r="I326" s="14" t="s">
        <v>4</v>
      </c>
      <c r="J326" s="3">
        <f t="shared" si="264"/>
        <v>4060489.4799999995</v>
      </c>
      <c r="K326" s="3">
        <f>K330+K334</f>
        <v>753341.53</v>
      </c>
      <c r="L326" s="3">
        <f t="shared" ref="L326:O326" si="271">L330+L334</f>
        <v>3307147.9499999997</v>
      </c>
      <c r="M326" s="3">
        <f t="shared" si="271"/>
        <v>0</v>
      </c>
      <c r="N326" s="3">
        <f t="shared" si="271"/>
        <v>0</v>
      </c>
      <c r="O326" s="3">
        <f t="shared" si="271"/>
        <v>0</v>
      </c>
      <c r="P326" s="3">
        <f t="shared" si="269"/>
        <v>0</v>
      </c>
      <c r="Q326" s="3">
        <f t="shared" si="269"/>
        <v>0</v>
      </c>
      <c r="R326" s="3">
        <f t="shared" si="269"/>
        <v>0</v>
      </c>
      <c r="S326" s="25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</row>
    <row r="327" spans="1:29" x14ac:dyDescent="0.3">
      <c r="A327" s="26" t="s">
        <v>128</v>
      </c>
      <c r="B327" s="25" t="s">
        <v>15</v>
      </c>
      <c r="C327" s="26">
        <v>2020</v>
      </c>
      <c r="D327" s="26">
        <v>2025</v>
      </c>
      <c r="E327" s="25" t="s">
        <v>6</v>
      </c>
      <c r="F327" s="41" t="s">
        <v>130</v>
      </c>
      <c r="G327" s="41" t="s">
        <v>130</v>
      </c>
      <c r="H327" s="41" t="s">
        <v>131</v>
      </c>
      <c r="I327" s="14" t="s">
        <v>3</v>
      </c>
      <c r="J327" s="3">
        <f t="shared" si="264"/>
        <v>1704040.0000000002</v>
      </c>
      <c r="K327" s="3">
        <f>K328+K329+K330</f>
        <v>0</v>
      </c>
      <c r="L327" s="3">
        <f t="shared" ref="L327:R327" si="272">L328+L329+L330</f>
        <v>1704040.0000000002</v>
      </c>
      <c r="M327" s="3">
        <f t="shared" si="272"/>
        <v>0</v>
      </c>
      <c r="N327" s="3">
        <f t="shared" si="272"/>
        <v>0</v>
      </c>
      <c r="O327" s="3">
        <f t="shared" si="272"/>
        <v>0</v>
      </c>
      <c r="P327" s="3">
        <f t="shared" si="272"/>
        <v>0</v>
      </c>
      <c r="Q327" s="3">
        <f t="shared" si="272"/>
        <v>0</v>
      </c>
      <c r="R327" s="3">
        <f t="shared" si="272"/>
        <v>0</v>
      </c>
      <c r="S327" s="25" t="s">
        <v>5</v>
      </c>
      <c r="T327" s="26" t="s">
        <v>5</v>
      </c>
      <c r="U327" s="26" t="s">
        <v>5</v>
      </c>
      <c r="V327" s="26" t="s">
        <v>5</v>
      </c>
      <c r="W327" s="26" t="s">
        <v>5</v>
      </c>
      <c r="X327" s="26" t="s">
        <v>5</v>
      </c>
      <c r="Y327" s="26" t="s">
        <v>5</v>
      </c>
      <c r="Z327" s="26" t="s">
        <v>5</v>
      </c>
      <c r="AA327" s="26" t="s">
        <v>5</v>
      </c>
      <c r="AB327" s="26" t="s">
        <v>5</v>
      </c>
      <c r="AC327" s="26" t="s">
        <v>5</v>
      </c>
    </row>
    <row r="328" spans="1:29" ht="27.6" x14ac:dyDescent="0.3">
      <c r="A328" s="26"/>
      <c r="B328" s="25"/>
      <c r="C328" s="26"/>
      <c r="D328" s="26"/>
      <c r="E328" s="25"/>
      <c r="F328" s="41"/>
      <c r="G328" s="41"/>
      <c r="H328" s="41"/>
      <c r="I328" s="14" t="s">
        <v>53</v>
      </c>
      <c r="J328" s="3">
        <f t="shared" si="264"/>
        <v>1603162.02</v>
      </c>
      <c r="K328" s="3">
        <v>0</v>
      </c>
      <c r="L328" s="3">
        <v>1603162.02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25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</row>
    <row r="329" spans="1:29" ht="27.6" x14ac:dyDescent="0.3">
      <c r="A329" s="26"/>
      <c r="B329" s="25"/>
      <c r="C329" s="26"/>
      <c r="D329" s="26"/>
      <c r="E329" s="25"/>
      <c r="F329" s="41"/>
      <c r="G329" s="41"/>
      <c r="H329" s="41"/>
      <c r="I329" s="14" t="s">
        <v>34</v>
      </c>
      <c r="J329" s="3">
        <f t="shared" si="264"/>
        <v>32716.37</v>
      </c>
      <c r="K329" s="3">
        <v>0</v>
      </c>
      <c r="L329" s="3">
        <v>32716.37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25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</row>
    <row r="330" spans="1:29" ht="27.6" x14ac:dyDescent="0.3">
      <c r="A330" s="26"/>
      <c r="B330" s="25"/>
      <c r="C330" s="26"/>
      <c r="D330" s="26"/>
      <c r="E330" s="25"/>
      <c r="F330" s="41"/>
      <c r="G330" s="41"/>
      <c r="H330" s="41"/>
      <c r="I330" s="14" t="s">
        <v>4</v>
      </c>
      <c r="J330" s="3">
        <f t="shared" si="264"/>
        <v>68161.61</v>
      </c>
      <c r="K330" s="3">
        <v>0</v>
      </c>
      <c r="L330" s="3">
        <v>68161.61</v>
      </c>
      <c r="M330" s="3">
        <v>0</v>
      </c>
      <c r="N330" s="3">
        <v>0</v>
      </c>
      <c r="O330" s="3">
        <v>0</v>
      </c>
      <c r="P330" s="3">
        <v>0</v>
      </c>
      <c r="Q330" s="3">
        <v>0</v>
      </c>
      <c r="R330" s="3">
        <v>0</v>
      </c>
      <c r="S330" s="25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</row>
    <row r="331" spans="1:29" x14ac:dyDescent="0.3">
      <c r="A331" s="26" t="s">
        <v>129</v>
      </c>
      <c r="B331" s="25" t="s">
        <v>16</v>
      </c>
      <c r="C331" s="26">
        <v>2020</v>
      </c>
      <c r="D331" s="26">
        <v>2025</v>
      </c>
      <c r="E331" s="25" t="s">
        <v>6</v>
      </c>
      <c r="F331" s="41" t="s">
        <v>130</v>
      </c>
      <c r="G331" s="41" t="s">
        <v>130</v>
      </c>
      <c r="H331" s="41" t="s">
        <v>131</v>
      </c>
      <c r="I331" s="14" t="s">
        <v>3</v>
      </c>
      <c r="J331" s="3">
        <f t="shared" si="264"/>
        <v>99806748.060000002</v>
      </c>
      <c r="K331" s="3">
        <f>K332+K333+K334</f>
        <v>18833538.07</v>
      </c>
      <c r="L331" s="3">
        <f t="shared" ref="L331:R331" si="273">L332+L333+L334</f>
        <v>80973209.99000001</v>
      </c>
      <c r="M331" s="3">
        <f t="shared" si="273"/>
        <v>0</v>
      </c>
      <c r="N331" s="3">
        <f t="shared" si="273"/>
        <v>0</v>
      </c>
      <c r="O331" s="3">
        <f t="shared" si="273"/>
        <v>0</v>
      </c>
      <c r="P331" s="3">
        <f t="shared" si="273"/>
        <v>0</v>
      </c>
      <c r="Q331" s="3">
        <f t="shared" si="273"/>
        <v>0</v>
      </c>
      <c r="R331" s="3">
        <f t="shared" si="273"/>
        <v>0</v>
      </c>
      <c r="S331" s="25" t="s">
        <v>5</v>
      </c>
      <c r="T331" s="26" t="s">
        <v>5</v>
      </c>
      <c r="U331" s="26" t="s">
        <v>5</v>
      </c>
      <c r="V331" s="26" t="s">
        <v>5</v>
      </c>
      <c r="W331" s="26" t="s">
        <v>5</v>
      </c>
      <c r="X331" s="26" t="s">
        <v>5</v>
      </c>
      <c r="Y331" s="26" t="s">
        <v>5</v>
      </c>
      <c r="Z331" s="26" t="s">
        <v>5</v>
      </c>
      <c r="AA331" s="26" t="s">
        <v>5</v>
      </c>
      <c r="AB331" s="26" t="s">
        <v>5</v>
      </c>
      <c r="AC331" s="26" t="s">
        <v>5</v>
      </c>
    </row>
    <row r="332" spans="1:29" ht="27.6" x14ac:dyDescent="0.3">
      <c r="A332" s="26"/>
      <c r="B332" s="25"/>
      <c r="C332" s="26"/>
      <c r="D332" s="26"/>
      <c r="E332" s="25"/>
      <c r="F332" s="41"/>
      <c r="G332" s="41"/>
      <c r="H332" s="41"/>
      <c r="I332" s="14" t="s">
        <v>53</v>
      </c>
      <c r="J332" s="3">
        <f t="shared" si="264"/>
        <v>76179637.980000004</v>
      </c>
      <c r="K332" s="3">
        <v>0</v>
      </c>
      <c r="L332" s="3">
        <v>76179637.980000004</v>
      </c>
      <c r="M332" s="3">
        <v>0</v>
      </c>
      <c r="N332" s="3">
        <v>0</v>
      </c>
      <c r="O332" s="3">
        <v>0</v>
      </c>
      <c r="P332" s="3">
        <v>0</v>
      </c>
      <c r="Q332" s="3">
        <v>0</v>
      </c>
      <c r="R332" s="3">
        <v>0</v>
      </c>
      <c r="S332" s="25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</row>
    <row r="333" spans="1:29" ht="27.6" x14ac:dyDescent="0.3">
      <c r="A333" s="26"/>
      <c r="B333" s="25"/>
      <c r="C333" s="26"/>
      <c r="D333" s="26"/>
      <c r="E333" s="25"/>
      <c r="F333" s="41"/>
      <c r="G333" s="41"/>
      <c r="H333" s="41"/>
      <c r="I333" s="14" t="s">
        <v>34</v>
      </c>
      <c r="J333" s="3">
        <f t="shared" si="264"/>
        <v>19634782.210000001</v>
      </c>
      <c r="K333" s="3">
        <v>18080196.539999999</v>
      </c>
      <c r="L333" s="3">
        <v>1554585.67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25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</row>
    <row r="334" spans="1:29" ht="27.6" x14ac:dyDescent="0.3">
      <c r="A334" s="26"/>
      <c r="B334" s="25"/>
      <c r="C334" s="26"/>
      <c r="D334" s="26"/>
      <c r="E334" s="25"/>
      <c r="F334" s="41"/>
      <c r="G334" s="41"/>
      <c r="H334" s="41"/>
      <c r="I334" s="14" t="s">
        <v>4</v>
      </c>
      <c r="J334" s="3">
        <f t="shared" si="264"/>
        <v>3992327.87</v>
      </c>
      <c r="K334" s="3">
        <v>753341.53</v>
      </c>
      <c r="L334" s="3">
        <v>3238986.34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25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</row>
    <row r="335" spans="1:29" x14ac:dyDescent="0.3">
      <c r="A335" s="32" t="s">
        <v>240</v>
      </c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</row>
    <row r="336" spans="1:29" x14ac:dyDescent="0.3">
      <c r="A336" s="26" t="s">
        <v>241</v>
      </c>
      <c r="B336" s="25" t="s">
        <v>245</v>
      </c>
      <c r="C336" s="26">
        <v>2020</v>
      </c>
      <c r="D336" s="26">
        <v>2025</v>
      </c>
      <c r="E336" s="25" t="s">
        <v>5</v>
      </c>
      <c r="F336" s="25" t="s">
        <v>5</v>
      </c>
      <c r="G336" s="25" t="s">
        <v>5</v>
      </c>
      <c r="H336" s="25" t="s">
        <v>5</v>
      </c>
      <c r="I336" s="14" t="s">
        <v>3</v>
      </c>
      <c r="J336" s="3">
        <f>SUM(K336:R336)</f>
        <v>18271984.09</v>
      </c>
      <c r="K336" s="3">
        <f>K337+K338+K339</f>
        <v>0</v>
      </c>
      <c r="L336" s="3">
        <f t="shared" ref="L336:R336" si="274">L337+L338+L339</f>
        <v>0</v>
      </c>
      <c r="M336" s="3">
        <f t="shared" si="274"/>
        <v>0</v>
      </c>
      <c r="N336" s="3">
        <f t="shared" si="274"/>
        <v>0</v>
      </c>
      <c r="O336" s="3">
        <f t="shared" si="274"/>
        <v>18271984.09</v>
      </c>
      <c r="P336" s="3">
        <f t="shared" ref="P336" si="275">P337+P338+P339</f>
        <v>0</v>
      </c>
      <c r="Q336" s="3">
        <f t="shared" ref="Q336" si="276">Q337+Q338+Q339</f>
        <v>0</v>
      </c>
      <c r="R336" s="3">
        <f t="shared" si="274"/>
        <v>0</v>
      </c>
      <c r="S336" s="25" t="s">
        <v>251</v>
      </c>
      <c r="T336" s="26" t="s">
        <v>31</v>
      </c>
      <c r="U336" s="26">
        <v>11</v>
      </c>
      <c r="V336" s="26" t="s">
        <v>5</v>
      </c>
      <c r="W336" s="26" t="s">
        <v>5</v>
      </c>
      <c r="X336" s="26" t="s">
        <v>5</v>
      </c>
      <c r="Y336" s="26" t="s">
        <v>5</v>
      </c>
      <c r="Z336" s="26">
        <v>11</v>
      </c>
      <c r="AA336" s="26" t="s">
        <v>5</v>
      </c>
      <c r="AB336" s="26" t="s">
        <v>5</v>
      </c>
      <c r="AC336" s="26" t="s">
        <v>5</v>
      </c>
    </row>
    <row r="337" spans="1:29" ht="27.6" x14ac:dyDescent="0.3">
      <c r="A337" s="26"/>
      <c r="B337" s="25"/>
      <c r="C337" s="26"/>
      <c r="D337" s="26"/>
      <c r="E337" s="25"/>
      <c r="F337" s="25"/>
      <c r="G337" s="25"/>
      <c r="H337" s="25"/>
      <c r="I337" s="14" t="s">
        <v>53</v>
      </c>
      <c r="J337" s="3">
        <f t="shared" ref="J337:J351" si="277">SUM(K337:R337)</f>
        <v>0</v>
      </c>
      <c r="K337" s="3">
        <f>K341+K345+K349</f>
        <v>0</v>
      </c>
      <c r="L337" s="3">
        <f t="shared" ref="L337:R337" si="278">L341+L345+L349</f>
        <v>0</v>
      </c>
      <c r="M337" s="3">
        <f t="shared" si="278"/>
        <v>0</v>
      </c>
      <c r="N337" s="3">
        <f t="shared" si="278"/>
        <v>0</v>
      </c>
      <c r="O337" s="3">
        <f t="shared" si="278"/>
        <v>0</v>
      </c>
      <c r="P337" s="3">
        <f t="shared" si="278"/>
        <v>0</v>
      </c>
      <c r="Q337" s="3">
        <f t="shared" si="278"/>
        <v>0</v>
      </c>
      <c r="R337" s="3">
        <f t="shared" si="278"/>
        <v>0</v>
      </c>
      <c r="S337" s="25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</row>
    <row r="338" spans="1:29" ht="27.6" x14ac:dyDescent="0.3">
      <c r="A338" s="26"/>
      <c r="B338" s="25"/>
      <c r="C338" s="26"/>
      <c r="D338" s="26"/>
      <c r="E338" s="25"/>
      <c r="F338" s="25"/>
      <c r="G338" s="25"/>
      <c r="H338" s="25"/>
      <c r="I338" s="14" t="s">
        <v>34</v>
      </c>
      <c r="J338" s="3">
        <f t="shared" si="277"/>
        <v>0</v>
      </c>
      <c r="K338" s="3">
        <f t="shared" ref="K338:R339" si="279">K342+K346+K350</f>
        <v>0</v>
      </c>
      <c r="L338" s="3">
        <f t="shared" si="279"/>
        <v>0</v>
      </c>
      <c r="M338" s="3">
        <f t="shared" si="279"/>
        <v>0</v>
      </c>
      <c r="N338" s="3">
        <f t="shared" si="279"/>
        <v>0</v>
      </c>
      <c r="O338" s="3">
        <f t="shared" si="279"/>
        <v>0</v>
      </c>
      <c r="P338" s="3">
        <f t="shared" si="279"/>
        <v>0</v>
      </c>
      <c r="Q338" s="3">
        <f t="shared" si="279"/>
        <v>0</v>
      </c>
      <c r="R338" s="3">
        <f t="shared" si="279"/>
        <v>0</v>
      </c>
      <c r="S338" s="25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</row>
    <row r="339" spans="1:29" ht="27.6" x14ac:dyDescent="0.3">
      <c r="A339" s="26"/>
      <c r="B339" s="25"/>
      <c r="C339" s="26"/>
      <c r="D339" s="26"/>
      <c r="E339" s="25"/>
      <c r="F339" s="25"/>
      <c r="G339" s="25"/>
      <c r="H339" s="25"/>
      <c r="I339" s="14" t="s">
        <v>4</v>
      </c>
      <c r="J339" s="3">
        <f t="shared" si="277"/>
        <v>18271984.09</v>
      </c>
      <c r="K339" s="3">
        <f t="shared" si="279"/>
        <v>0</v>
      </c>
      <c r="L339" s="3">
        <f t="shared" si="279"/>
        <v>0</v>
      </c>
      <c r="M339" s="3">
        <f t="shared" si="279"/>
        <v>0</v>
      </c>
      <c r="N339" s="3">
        <f t="shared" si="279"/>
        <v>0</v>
      </c>
      <c r="O339" s="3">
        <f t="shared" si="279"/>
        <v>18271984.09</v>
      </c>
      <c r="P339" s="3">
        <f t="shared" si="279"/>
        <v>0</v>
      </c>
      <c r="Q339" s="3">
        <f t="shared" si="279"/>
        <v>0</v>
      </c>
      <c r="R339" s="3">
        <f t="shared" si="279"/>
        <v>0</v>
      </c>
      <c r="S339" s="25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</row>
    <row r="340" spans="1:29" x14ac:dyDescent="0.3">
      <c r="A340" s="26" t="s">
        <v>242</v>
      </c>
      <c r="B340" s="25" t="s">
        <v>246</v>
      </c>
      <c r="C340" s="26">
        <v>2020</v>
      </c>
      <c r="D340" s="26">
        <v>2025</v>
      </c>
      <c r="E340" s="25" t="s">
        <v>6</v>
      </c>
      <c r="F340" s="41" t="s">
        <v>249</v>
      </c>
      <c r="G340" s="41" t="s">
        <v>130</v>
      </c>
      <c r="H340" s="41" t="s">
        <v>250</v>
      </c>
      <c r="I340" s="14" t="s">
        <v>3</v>
      </c>
      <c r="J340" s="3">
        <f t="shared" si="277"/>
        <v>3078800</v>
      </c>
      <c r="K340" s="3">
        <f>K341+K342+K343</f>
        <v>0</v>
      </c>
      <c r="L340" s="3">
        <f t="shared" ref="L340:R340" si="280">L341+L342+L343</f>
        <v>0</v>
      </c>
      <c r="M340" s="3">
        <f t="shared" si="280"/>
        <v>0</v>
      </c>
      <c r="N340" s="3">
        <f t="shared" si="280"/>
        <v>0</v>
      </c>
      <c r="O340" s="3">
        <f t="shared" si="280"/>
        <v>3078800</v>
      </c>
      <c r="P340" s="3">
        <f t="shared" ref="P340" si="281">P341+P342+P343</f>
        <v>0</v>
      </c>
      <c r="Q340" s="3">
        <f t="shared" ref="Q340" si="282">Q341+Q342+Q343</f>
        <v>0</v>
      </c>
      <c r="R340" s="3">
        <f t="shared" si="280"/>
        <v>0</v>
      </c>
      <c r="S340" s="25" t="s">
        <v>5</v>
      </c>
      <c r="T340" s="26" t="s">
        <v>5</v>
      </c>
      <c r="U340" s="26" t="s">
        <v>5</v>
      </c>
      <c r="V340" s="26" t="s">
        <v>5</v>
      </c>
      <c r="W340" s="26" t="s">
        <v>5</v>
      </c>
      <c r="X340" s="26" t="s">
        <v>5</v>
      </c>
      <c r="Y340" s="26" t="s">
        <v>5</v>
      </c>
      <c r="Z340" s="26" t="s">
        <v>5</v>
      </c>
      <c r="AA340" s="26" t="s">
        <v>5</v>
      </c>
      <c r="AB340" s="26" t="s">
        <v>5</v>
      </c>
      <c r="AC340" s="26" t="s">
        <v>5</v>
      </c>
    </row>
    <row r="341" spans="1:29" ht="27.6" x14ac:dyDescent="0.3">
      <c r="A341" s="26"/>
      <c r="B341" s="25"/>
      <c r="C341" s="26"/>
      <c r="D341" s="26"/>
      <c r="E341" s="25"/>
      <c r="F341" s="41"/>
      <c r="G341" s="41"/>
      <c r="H341" s="41"/>
      <c r="I341" s="14" t="s">
        <v>53</v>
      </c>
      <c r="J341" s="3">
        <f t="shared" si="277"/>
        <v>0</v>
      </c>
      <c r="K341" s="3">
        <v>0</v>
      </c>
      <c r="L341" s="3">
        <v>0</v>
      </c>
      <c r="M341" s="3">
        <f t="shared" ref="M341:R341" si="283">M345+M349</f>
        <v>0</v>
      </c>
      <c r="N341" s="3">
        <f t="shared" si="283"/>
        <v>0</v>
      </c>
      <c r="O341" s="3">
        <f t="shared" si="283"/>
        <v>0</v>
      </c>
      <c r="P341" s="3">
        <f t="shared" ref="P341" si="284">P345+P349</f>
        <v>0</v>
      </c>
      <c r="Q341" s="3">
        <f t="shared" ref="Q341" si="285">Q345+Q349</f>
        <v>0</v>
      </c>
      <c r="R341" s="3">
        <f t="shared" si="283"/>
        <v>0</v>
      </c>
      <c r="S341" s="25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</row>
    <row r="342" spans="1:29" ht="27.6" x14ac:dyDescent="0.3">
      <c r="A342" s="26"/>
      <c r="B342" s="25"/>
      <c r="C342" s="26"/>
      <c r="D342" s="26"/>
      <c r="E342" s="25"/>
      <c r="F342" s="41"/>
      <c r="G342" s="41"/>
      <c r="H342" s="41"/>
      <c r="I342" s="14" t="s">
        <v>34</v>
      </c>
      <c r="J342" s="3">
        <f t="shared" si="277"/>
        <v>0</v>
      </c>
      <c r="K342" s="3">
        <v>0</v>
      </c>
      <c r="L342" s="3">
        <v>0</v>
      </c>
      <c r="M342" s="3">
        <f t="shared" ref="M342:R342" si="286">M346+M350</f>
        <v>0</v>
      </c>
      <c r="N342" s="3">
        <f t="shared" si="286"/>
        <v>0</v>
      </c>
      <c r="O342" s="3">
        <f t="shared" si="286"/>
        <v>0</v>
      </c>
      <c r="P342" s="3">
        <f t="shared" ref="P342" si="287">P346+P350</f>
        <v>0</v>
      </c>
      <c r="Q342" s="3">
        <f t="shared" ref="Q342" si="288">Q346+Q350</f>
        <v>0</v>
      </c>
      <c r="R342" s="3">
        <f t="shared" si="286"/>
        <v>0</v>
      </c>
      <c r="S342" s="25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</row>
    <row r="343" spans="1:29" ht="27.6" x14ac:dyDescent="0.3">
      <c r="A343" s="26"/>
      <c r="B343" s="25"/>
      <c r="C343" s="26"/>
      <c r="D343" s="26"/>
      <c r="E343" s="25"/>
      <c r="F343" s="41"/>
      <c r="G343" s="41"/>
      <c r="H343" s="41"/>
      <c r="I343" s="14" t="s">
        <v>4</v>
      </c>
      <c r="J343" s="3">
        <f t="shared" si="277"/>
        <v>3078800</v>
      </c>
      <c r="K343" s="3">
        <v>0</v>
      </c>
      <c r="L343" s="3">
        <v>0</v>
      </c>
      <c r="M343" s="3">
        <f t="shared" ref="M343:R343" si="289">M347+M351</f>
        <v>0</v>
      </c>
      <c r="N343" s="3">
        <v>0</v>
      </c>
      <c r="O343" s="3">
        <v>3078800</v>
      </c>
      <c r="P343" s="3">
        <f t="shared" ref="P343" si="290">P347+P351</f>
        <v>0</v>
      </c>
      <c r="Q343" s="3">
        <f t="shared" ref="Q343" si="291">Q347+Q351</f>
        <v>0</v>
      </c>
      <c r="R343" s="3">
        <f t="shared" si="289"/>
        <v>0</v>
      </c>
      <c r="S343" s="25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</row>
    <row r="344" spans="1:29" x14ac:dyDescent="0.3">
      <c r="A344" s="26" t="s">
        <v>243</v>
      </c>
      <c r="B344" s="25" t="s">
        <v>247</v>
      </c>
      <c r="C344" s="26">
        <v>2020</v>
      </c>
      <c r="D344" s="26">
        <v>2025</v>
      </c>
      <c r="E344" s="25" t="s">
        <v>6</v>
      </c>
      <c r="F344" s="41" t="s">
        <v>249</v>
      </c>
      <c r="G344" s="41" t="s">
        <v>130</v>
      </c>
      <c r="H344" s="41" t="s">
        <v>250</v>
      </c>
      <c r="I344" s="14" t="s">
        <v>3</v>
      </c>
      <c r="J344" s="3">
        <f t="shared" si="277"/>
        <v>9114442.2400000002</v>
      </c>
      <c r="K344" s="3">
        <f>K345+K346+K347</f>
        <v>0</v>
      </c>
      <c r="L344" s="3">
        <f t="shared" ref="L344:R344" si="292">L345+L346+L347</f>
        <v>0</v>
      </c>
      <c r="M344" s="3">
        <f t="shared" si="292"/>
        <v>0</v>
      </c>
      <c r="N344" s="3">
        <f t="shared" si="292"/>
        <v>0</v>
      </c>
      <c r="O344" s="3">
        <f t="shared" si="292"/>
        <v>9114442.2400000002</v>
      </c>
      <c r="P344" s="3">
        <f t="shared" ref="P344" si="293">P345+P346+P347</f>
        <v>0</v>
      </c>
      <c r="Q344" s="3">
        <f t="shared" ref="Q344" si="294">Q345+Q346+Q347</f>
        <v>0</v>
      </c>
      <c r="R344" s="3">
        <f t="shared" si="292"/>
        <v>0</v>
      </c>
      <c r="S344" s="25" t="s">
        <v>5</v>
      </c>
      <c r="T344" s="26" t="s">
        <v>5</v>
      </c>
      <c r="U344" s="26" t="s">
        <v>5</v>
      </c>
      <c r="V344" s="26" t="s">
        <v>5</v>
      </c>
      <c r="W344" s="26" t="s">
        <v>5</v>
      </c>
      <c r="X344" s="26" t="s">
        <v>5</v>
      </c>
      <c r="Y344" s="26" t="s">
        <v>5</v>
      </c>
      <c r="Z344" s="26" t="s">
        <v>5</v>
      </c>
      <c r="AA344" s="26" t="s">
        <v>5</v>
      </c>
      <c r="AB344" s="26" t="s">
        <v>5</v>
      </c>
      <c r="AC344" s="26" t="s">
        <v>5</v>
      </c>
    </row>
    <row r="345" spans="1:29" ht="27.6" x14ac:dyDescent="0.3">
      <c r="A345" s="26"/>
      <c r="B345" s="25"/>
      <c r="C345" s="26"/>
      <c r="D345" s="26"/>
      <c r="E345" s="25"/>
      <c r="F345" s="41"/>
      <c r="G345" s="41"/>
      <c r="H345" s="41"/>
      <c r="I345" s="14" t="s">
        <v>53</v>
      </c>
      <c r="J345" s="3">
        <f t="shared" si="277"/>
        <v>0</v>
      </c>
      <c r="K345" s="3">
        <v>0</v>
      </c>
      <c r="L345" s="3">
        <v>0</v>
      </c>
      <c r="M345" s="3">
        <v>0</v>
      </c>
      <c r="N345" s="3">
        <v>0</v>
      </c>
      <c r="O345" s="3">
        <v>0</v>
      </c>
      <c r="P345" s="3">
        <v>0</v>
      </c>
      <c r="Q345" s="3">
        <v>0</v>
      </c>
      <c r="R345" s="3">
        <v>0</v>
      </c>
      <c r="S345" s="25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</row>
    <row r="346" spans="1:29" ht="27.6" x14ac:dyDescent="0.3">
      <c r="A346" s="26"/>
      <c r="B346" s="25"/>
      <c r="C346" s="26"/>
      <c r="D346" s="26"/>
      <c r="E346" s="25"/>
      <c r="F346" s="41"/>
      <c r="G346" s="41"/>
      <c r="H346" s="41"/>
      <c r="I346" s="14" t="s">
        <v>34</v>
      </c>
      <c r="J346" s="3">
        <f t="shared" si="277"/>
        <v>0</v>
      </c>
      <c r="K346" s="3">
        <v>0</v>
      </c>
      <c r="L346" s="3">
        <v>0</v>
      </c>
      <c r="M346" s="3">
        <v>0</v>
      </c>
      <c r="N346" s="3">
        <v>0</v>
      </c>
      <c r="O346" s="3">
        <v>0</v>
      </c>
      <c r="P346" s="3">
        <v>0</v>
      </c>
      <c r="Q346" s="3">
        <v>0</v>
      </c>
      <c r="R346" s="3">
        <v>0</v>
      </c>
      <c r="S346" s="25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</row>
    <row r="347" spans="1:29" ht="27.6" x14ac:dyDescent="0.3">
      <c r="A347" s="26"/>
      <c r="B347" s="25"/>
      <c r="C347" s="26"/>
      <c r="D347" s="26"/>
      <c r="E347" s="25"/>
      <c r="F347" s="41"/>
      <c r="G347" s="41"/>
      <c r="H347" s="41"/>
      <c r="I347" s="14" t="s">
        <v>4</v>
      </c>
      <c r="J347" s="3">
        <f t="shared" si="277"/>
        <v>9114442.2400000002</v>
      </c>
      <c r="K347" s="3">
        <v>0</v>
      </c>
      <c r="L347" s="3">
        <v>0</v>
      </c>
      <c r="M347" s="3">
        <v>0</v>
      </c>
      <c r="N347" s="3">
        <v>0</v>
      </c>
      <c r="O347" s="3">
        <v>9114442.2400000002</v>
      </c>
      <c r="P347" s="3">
        <v>0</v>
      </c>
      <c r="Q347" s="3">
        <v>0</v>
      </c>
      <c r="R347" s="3">
        <v>0</v>
      </c>
      <c r="S347" s="25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</row>
    <row r="348" spans="1:29" x14ac:dyDescent="0.3">
      <c r="A348" s="26" t="s">
        <v>244</v>
      </c>
      <c r="B348" s="25" t="s">
        <v>248</v>
      </c>
      <c r="C348" s="26">
        <v>2020</v>
      </c>
      <c r="D348" s="26">
        <v>2025</v>
      </c>
      <c r="E348" s="25" t="s">
        <v>6</v>
      </c>
      <c r="F348" s="41" t="s">
        <v>249</v>
      </c>
      <c r="G348" s="41" t="s">
        <v>130</v>
      </c>
      <c r="H348" s="41" t="s">
        <v>250</v>
      </c>
      <c r="I348" s="14" t="s">
        <v>3</v>
      </c>
      <c r="J348" s="3">
        <f t="shared" si="277"/>
        <v>6078741.8499999996</v>
      </c>
      <c r="K348" s="3">
        <f>K349+K350+K351</f>
        <v>0</v>
      </c>
      <c r="L348" s="3">
        <f t="shared" ref="L348:R348" si="295">L349+L350+L351</f>
        <v>0</v>
      </c>
      <c r="M348" s="3">
        <f t="shared" si="295"/>
        <v>0</v>
      </c>
      <c r="N348" s="3">
        <f t="shared" si="295"/>
        <v>0</v>
      </c>
      <c r="O348" s="3">
        <f t="shared" si="295"/>
        <v>6078741.8499999996</v>
      </c>
      <c r="P348" s="3">
        <f t="shared" ref="P348" si="296">P349+P350+P351</f>
        <v>0</v>
      </c>
      <c r="Q348" s="3">
        <f t="shared" ref="Q348" si="297">Q349+Q350+Q351</f>
        <v>0</v>
      </c>
      <c r="R348" s="3">
        <f t="shared" si="295"/>
        <v>0</v>
      </c>
      <c r="S348" s="25" t="s">
        <v>5</v>
      </c>
      <c r="T348" s="26" t="s">
        <v>5</v>
      </c>
      <c r="U348" s="26" t="s">
        <v>5</v>
      </c>
      <c r="V348" s="26" t="s">
        <v>5</v>
      </c>
      <c r="W348" s="26" t="s">
        <v>5</v>
      </c>
      <c r="X348" s="26" t="s">
        <v>5</v>
      </c>
      <c r="Y348" s="26" t="s">
        <v>5</v>
      </c>
      <c r="Z348" s="26" t="s">
        <v>5</v>
      </c>
      <c r="AA348" s="26" t="s">
        <v>5</v>
      </c>
      <c r="AB348" s="26" t="s">
        <v>5</v>
      </c>
      <c r="AC348" s="26" t="s">
        <v>5</v>
      </c>
    </row>
    <row r="349" spans="1:29" ht="27.6" x14ac:dyDescent="0.3">
      <c r="A349" s="26"/>
      <c r="B349" s="25"/>
      <c r="C349" s="26"/>
      <c r="D349" s="26"/>
      <c r="E349" s="25"/>
      <c r="F349" s="41"/>
      <c r="G349" s="41"/>
      <c r="H349" s="41"/>
      <c r="I349" s="14" t="s">
        <v>53</v>
      </c>
      <c r="J349" s="3">
        <f t="shared" si="277"/>
        <v>0</v>
      </c>
      <c r="K349" s="3">
        <v>0</v>
      </c>
      <c r="L349" s="3">
        <v>0</v>
      </c>
      <c r="M349" s="3">
        <v>0</v>
      </c>
      <c r="N349" s="3">
        <v>0</v>
      </c>
      <c r="O349" s="3">
        <v>0</v>
      </c>
      <c r="P349" s="3">
        <v>0</v>
      </c>
      <c r="Q349" s="3">
        <v>0</v>
      </c>
      <c r="R349" s="3">
        <v>0</v>
      </c>
      <c r="S349" s="25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</row>
    <row r="350" spans="1:29" ht="27.6" x14ac:dyDescent="0.3">
      <c r="A350" s="26"/>
      <c r="B350" s="25"/>
      <c r="C350" s="26"/>
      <c r="D350" s="26"/>
      <c r="E350" s="25"/>
      <c r="F350" s="41"/>
      <c r="G350" s="41"/>
      <c r="H350" s="41"/>
      <c r="I350" s="14" t="s">
        <v>34</v>
      </c>
      <c r="J350" s="3">
        <f t="shared" si="277"/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25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</row>
    <row r="351" spans="1:29" ht="27.6" x14ac:dyDescent="0.3">
      <c r="A351" s="26"/>
      <c r="B351" s="25"/>
      <c r="C351" s="26"/>
      <c r="D351" s="26"/>
      <c r="E351" s="25"/>
      <c r="F351" s="41"/>
      <c r="G351" s="41"/>
      <c r="H351" s="41"/>
      <c r="I351" s="14" t="s">
        <v>4</v>
      </c>
      <c r="J351" s="3">
        <f t="shared" si="277"/>
        <v>6078741.8499999996</v>
      </c>
      <c r="K351" s="3">
        <v>0</v>
      </c>
      <c r="L351" s="3">
        <v>0</v>
      </c>
      <c r="M351" s="3">
        <v>0</v>
      </c>
      <c r="N351" s="3">
        <v>0</v>
      </c>
      <c r="O351" s="3">
        <v>6078741.8499999996</v>
      </c>
      <c r="P351" s="3">
        <v>0</v>
      </c>
      <c r="Q351" s="3">
        <v>0</v>
      </c>
      <c r="R351" s="3">
        <v>0</v>
      </c>
      <c r="S351" s="25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</row>
    <row r="352" spans="1:29" x14ac:dyDescent="0.3">
      <c r="A352" s="26" t="s">
        <v>9</v>
      </c>
      <c r="B352" s="26"/>
      <c r="C352" s="26">
        <v>2020</v>
      </c>
      <c r="D352" s="26">
        <v>2025</v>
      </c>
      <c r="E352" s="25" t="s">
        <v>5</v>
      </c>
      <c r="F352" s="25" t="s">
        <v>5</v>
      </c>
      <c r="G352" s="25" t="s">
        <v>5</v>
      </c>
      <c r="H352" s="25" t="s">
        <v>5</v>
      </c>
      <c r="I352" s="24" t="s">
        <v>3</v>
      </c>
      <c r="J352" s="3">
        <f t="shared" si="221"/>
        <v>373774135.88</v>
      </c>
      <c r="K352" s="3">
        <f>K353+K354+K355</f>
        <v>16430671.25</v>
      </c>
      <c r="L352" s="3">
        <f t="shared" ref="L352:R352" si="298">L353+L354+L355</f>
        <v>114014380.39000002</v>
      </c>
      <c r="M352" s="3">
        <f t="shared" si="298"/>
        <v>41119082.029999994</v>
      </c>
      <c r="N352" s="3">
        <f>N353+N354+N355</f>
        <v>58002468.119999997</v>
      </c>
      <c r="O352" s="3">
        <f t="shared" si="298"/>
        <v>78691984.090000004</v>
      </c>
      <c r="P352" s="3">
        <f t="shared" ref="P352" si="299">P353+P354+P355</f>
        <v>65515550</v>
      </c>
      <c r="Q352" s="3">
        <f t="shared" ref="Q352" si="300">Q353+Q354+Q355</f>
        <v>0</v>
      </c>
      <c r="R352" s="3">
        <f t="shared" si="298"/>
        <v>0</v>
      </c>
      <c r="S352" s="26" t="s">
        <v>5</v>
      </c>
      <c r="T352" s="26" t="s">
        <v>5</v>
      </c>
      <c r="U352" s="26" t="s">
        <v>5</v>
      </c>
      <c r="V352" s="26" t="s">
        <v>5</v>
      </c>
      <c r="W352" s="26" t="s">
        <v>5</v>
      </c>
      <c r="X352" s="26" t="s">
        <v>5</v>
      </c>
      <c r="Y352" s="26" t="s">
        <v>5</v>
      </c>
      <c r="Z352" s="26" t="s">
        <v>5</v>
      </c>
      <c r="AA352" s="26" t="s">
        <v>5</v>
      </c>
      <c r="AB352" s="26" t="s">
        <v>5</v>
      </c>
      <c r="AC352" s="26" t="s">
        <v>5</v>
      </c>
    </row>
    <row r="353" spans="1:29" ht="27.6" x14ac:dyDescent="0.3">
      <c r="A353" s="26"/>
      <c r="B353" s="26"/>
      <c r="C353" s="26"/>
      <c r="D353" s="26"/>
      <c r="E353" s="25"/>
      <c r="F353" s="25"/>
      <c r="G353" s="25"/>
      <c r="H353" s="25"/>
      <c r="I353" s="14" t="s">
        <v>53</v>
      </c>
      <c r="J353" s="3">
        <f t="shared" si="221"/>
        <v>82991959.640000001</v>
      </c>
      <c r="K353" s="3">
        <f>K15+K90+K119+K136+K273+K278+K311</f>
        <v>1394120.86</v>
      </c>
      <c r="L353" s="3">
        <f t="shared" ref="L353:R353" si="301">L15+L90+L119+L136+L273+L278+L311+L337+L320</f>
        <v>78456135.420000002</v>
      </c>
      <c r="M353" s="3">
        <f t="shared" si="301"/>
        <v>2057089.72</v>
      </c>
      <c r="N353" s="3">
        <f t="shared" si="301"/>
        <v>1084613.6399999999</v>
      </c>
      <c r="O353" s="3">
        <f t="shared" si="301"/>
        <v>0</v>
      </c>
      <c r="P353" s="3">
        <f t="shared" si="301"/>
        <v>0</v>
      </c>
      <c r="Q353" s="3">
        <f t="shared" si="301"/>
        <v>0</v>
      </c>
      <c r="R353" s="3">
        <f t="shared" si="301"/>
        <v>0</v>
      </c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</row>
    <row r="354" spans="1:29" ht="28.2" x14ac:dyDescent="0.3">
      <c r="A354" s="26"/>
      <c r="B354" s="26"/>
      <c r="C354" s="26"/>
      <c r="D354" s="26"/>
      <c r="E354" s="25"/>
      <c r="F354" s="25"/>
      <c r="G354" s="25"/>
      <c r="H354" s="25"/>
      <c r="I354" s="12" t="s">
        <v>34</v>
      </c>
      <c r="J354" s="3">
        <f t="shared" si="221"/>
        <v>94037419.899999991</v>
      </c>
      <c r="K354" s="3">
        <f>K16+K91+K120+K137+K274+K279+K312</f>
        <v>7875769.6600000001</v>
      </c>
      <c r="L354" s="3">
        <f t="shared" ref="L354" si="302">L16+L91+L120+L137+L274+L279+L312+L338+L321</f>
        <v>25250746.789999999</v>
      </c>
      <c r="M354" s="3">
        <f>M16+M91+M120+M137+M274+M279+M312+M338+M321</f>
        <v>31182270.869999997</v>
      </c>
      <c r="N354" s="3">
        <f>N16+N91+N120+N137+N274+N279+N312+N338+N321</f>
        <v>29728632.579999998</v>
      </c>
      <c r="O354" s="3">
        <f t="shared" ref="O354:R355" si="303">O16+O91+O120+O137+O274+O279+O312+O338+O321</f>
        <v>0</v>
      </c>
      <c r="P354" s="3">
        <f t="shared" si="303"/>
        <v>0</v>
      </c>
      <c r="Q354" s="3">
        <f t="shared" si="303"/>
        <v>0</v>
      </c>
      <c r="R354" s="3">
        <f t="shared" si="303"/>
        <v>0</v>
      </c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</row>
    <row r="355" spans="1:29" ht="27.6" x14ac:dyDescent="0.3">
      <c r="A355" s="26"/>
      <c r="B355" s="26"/>
      <c r="C355" s="26"/>
      <c r="D355" s="26"/>
      <c r="E355" s="25"/>
      <c r="F355" s="25"/>
      <c r="G355" s="25"/>
      <c r="H355" s="25"/>
      <c r="I355" s="14" t="s">
        <v>4</v>
      </c>
      <c r="J355" s="3">
        <f t="shared" si="221"/>
        <v>196744756.34</v>
      </c>
      <c r="K355" s="3">
        <f>K17+K92+K121+K138+K275+K280+K313</f>
        <v>7160780.7300000004</v>
      </c>
      <c r="L355" s="3">
        <f t="shared" ref="L355" si="304">L17+L92+L121+L138+L275+L280+L313+L339+L322</f>
        <v>10307498.18</v>
      </c>
      <c r="M355" s="3">
        <f>M17+M92+M121+M138+M275+M280+M313+M339+M322</f>
        <v>7879721.4399999995</v>
      </c>
      <c r="N355" s="3">
        <f t="shared" ref="N355" si="305">N17+N92+N121+N138+N275+N280+N313+N339+N322</f>
        <v>27189221.899999999</v>
      </c>
      <c r="O355" s="3">
        <f t="shared" si="303"/>
        <v>78691984.090000004</v>
      </c>
      <c r="P355" s="3">
        <f t="shared" si="303"/>
        <v>65515550</v>
      </c>
      <c r="Q355" s="3">
        <f t="shared" si="303"/>
        <v>0</v>
      </c>
      <c r="R355" s="3">
        <f t="shared" si="303"/>
        <v>0</v>
      </c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</row>
    <row r="358" spans="1:29" x14ac:dyDescent="0.3">
      <c r="J358" s="7"/>
      <c r="K358" s="7"/>
      <c r="L358" s="7"/>
      <c r="M358" s="7"/>
    </row>
    <row r="359" spans="1:29" x14ac:dyDescent="0.3">
      <c r="J359" s="7"/>
      <c r="L359" s="7"/>
      <c r="M359" s="7"/>
    </row>
    <row r="360" spans="1:29" x14ac:dyDescent="0.3">
      <c r="L360" s="7"/>
    </row>
    <row r="361" spans="1:29" x14ac:dyDescent="0.3">
      <c r="L361" s="7"/>
      <c r="N361" s="7"/>
      <c r="O361" s="7"/>
    </row>
    <row r="362" spans="1:29" x14ac:dyDescent="0.3">
      <c r="O362" s="7"/>
    </row>
    <row r="363" spans="1:29" x14ac:dyDescent="0.3">
      <c r="N363" s="7"/>
      <c r="O363" s="7"/>
    </row>
    <row r="364" spans="1:29" x14ac:dyDescent="0.3">
      <c r="N364" s="7"/>
      <c r="O364" s="7"/>
    </row>
  </sheetData>
  <mergeCells count="1632">
    <mergeCell ref="AC331:AC334"/>
    <mergeCell ref="A331:A334"/>
    <mergeCell ref="B331:B334"/>
    <mergeCell ref="C331:C334"/>
    <mergeCell ref="D331:D334"/>
    <mergeCell ref="E331:E334"/>
    <mergeCell ref="F331:F334"/>
    <mergeCell ref="G331:G334"/>
    <mergeCell ref="H331:H334"/>
    <mergeCell ref="S331:S334"/>
    <mergeCell ref="T331:T334"/>
    <mergeCell ref="U331:U334"/>
    <mergeCell ref="V331:V334"/>
    <mergeCell ref="W331:W334"/>
    <mergeCell ref="X331:X334"/>
    <mergeCell ref="Y331:Y334"/>
    <mergeCell ref="Z331:Z334"/>
    <mergeCell ref="AA331:AA334"/>
    <mergeCell ref="V323:V326"/>
    <mergeCell ref="W323:W326"/>
    <mergeCell ref="X323:X326"/>
    <mergeCell ref="Y323:Y326"/>
    <mergeCell ref="Z323:Z326"/>
    <mergeCell ref="AA323:AA326"/>
    <mergeCell ref="AB323:AB326"/>
    <mergeCell ref="AC323:AC326"/>
    <mergeCell ref="A327:A330"/>
    <mergeCell ref="B327:B330"/>
    <mergeCell ref="C327:C330"/>
    <mergeCell ref="D327:D330"/>
    <mergeCell ref="E327:E330"/>
    <mergeCell ref="F327:F330"/>
    <mergeCell ref="G327:G330"/>
    <mergeCell ref="H327:H330"/>
    <mergeCell ref="S327:S330"/>
    <mergeCell ref="T327:T330"/>
    <mergeCell ref="U327:U330"/>
    <mergeCell ref="V327:V330"/>
    <mergeCell ref="W327:W330"/>
    <mergeCell ref="X327:X330"/>
    <mergeCell ref="Y327:Y330"/>
    <mergeCell ref="Z327:Z330"/>
    <mergeCell ref="AA327:AA330"/>
    <mergeCell ref="AB327:AB330"/>
    <mergeCell ref="AC327:AC330"/>
    <mergeCell ref="AB352:AB355"/>
    <mergeCell ref="A318:AC318"/>
    <mergeCell ref="A319:A322"/>
    <mergeCell ref="B319:B322"/>
    <mergeCell ref="C319:C322"/>
    <mergeCell ref="D319:D322"/>
    <mergeCell ref="E319:E322"/>
    <mergeCell ref="F319:F322"/>
    <mergeCell ref="G319:G322"/>
    <mergeCell ref="H319:H322"/>
    <mergeCell ref="S319:S322"/>
    <mergeCell ref="T319:T322"/>
    <mergeCell ref="U319:U322"/>
    <mergeCell ref="V319:V322"/>
    <mergeCell ref="W319:W322"/>
    <mergeCell ref="X319:X322"/>
    <mergeCell ref="Y319:Y322"/>
    <mergeCell ref="Z319:Z322"/>
    <mergeCell ref="AA319:AA322"/>
    <mergeCell ref="AB319:AB322"/>
    <mergeCell ref="AC319:AC322"/>
    <mergeCell ref="A323:A326"/>
    <mergeCell ref="B323:B326"/>
    <mergeCell ref="C323:C326"/>
    <mergeCell ref="D323:D326"/>
    <mergeCell ref="E323:E326"/>
    <mergeCell ref="F323:F326"/>
    <mergeCell ref="G323:G326"/>
    <mergeCell ref="H323:H326"/>
    <mergeCell ref="S323:S326"/>
    <mergeCell ref="T323:T326"/>
    <mergeCell ref="U323:U326"/>
    <mergeCell ref="AB247:AB250"/>
    <mergeCell ref="AB251:AB254"/>
    <mergeCell ref="AB255:AB258"/>
    <mergeCell ref="AB259:AB262"/>
    <mergeCell ref="AB263:AB266"/>
    <mergeCell ref="AB267:AB270"/>
    <mergeCell ref="AB272:AB275"/>
    <mergeCell ref="AB277:AB284"/>
    <mergeCell ref="AB285:AB288"/>
    <mergeCell ref="AB289:AB292"/>
    <mergeCell ref="AB293:AB296"/>
    <mergeCell ref="AB305:AB306"/>
    <mergeCell ref="AB307:AB308"/>
    <mergeCell ref="AB310:AB313"/>
    <mergeCell ref="AB314:AB317"/>
    <mergeCell ref="AB336:AB339"/>
    <mergeCell ref="AB340:AB343"/>
    <mergeCell ref="AB331:AB334"/>
    <mergeCell ref="AB297:AB298"/>
    <mergeCell ref="AB303:AB304"/>
    <mergeCell ref="AB175:AB178"/>
    <mergeCell ref="AB179:AB182"/>
    <mergeCell ref="AB183:AB186"/>
    <mergeCell ref="AB187:AB190"/>
    <mergeCell ref="AB191:AB194"/>
    <mergeCell ref="AB195:AB198"/>
    <mergeCell ref="AB199:AB202"/>
    <mergeCell ref="AB203:AB206"/>
    <mergeCell ref="AB207:AB210"/>
    <mergeCell ref="AB211:AB214"/>
    <mergeCell ref="AB215:AB218"/>
    <mergeCell ref="AB219:AB222"/>
    <mergeCell ref="AB223:AB226"/>
    <mergeCell ref="AB227:AB230"/>
    <mergeCell ref="AB231:AB234"/>
    <mergeCell ref="AB235:AB238"/>
    <mergeCell ref="AB239:AB242"/>
    <mergeCell ref="AB105:AB108"/>
    <mergeCell ref="AB109:AB112"/>
    <mergeCell ref="AB113:AB116"/>
    <mergeCell ref="AB118:AB121"/>
    <mergeCell ref="AB122:AB125"/>
    <mergeCell ref="AB126:AB129"/>
    <mergeCell ref="AB130:AB133"/>
    <mergeCell ref="AB135:AB138"/>
    <mergeCell ref="AB139:AB142"/>
    <mergeCell ref="AB143:AB146"/>
    <mergeCell ref="AB147:AB150"/>
    <mergeCell ref="AB151:AB154"/>
    <mergeCell ref="AB155:AB158"/>
    <mergeCell ref="AB159:AB162"/>
    <mergeCell ref="AB163:AB166"/>
    <mergeCell ref="AB167:AB170"/>
    <mergeCell ref="AB171:AB174"/>
    <mergeCell ref="AA285:AA288"/>
    <mergeCell ref="AA289:AA292"/>
    <mergeCell ref="AA293:AA296"/>
    <mergeCell ref="AA305:AA306"/>
    <mergeCell ref="AA307:AA308"/>
    <mergeCell ref="AA310:AA313"/>
    <mergeCell ref="AA314:AA317"/>
    <mergeCell ref="AA336:AA339"/>
    <mergeCell ref="AA340:AA343"/>
    <mergeCell ref="AA344:AA347"/>
    <mergeCell ref="AA348:AA351"/>
    <mergeCell ref="AA352:AA355"/>
    <mergeCell ref="AB14:AB17"/>
    <mergeCell ref="AB18:AB21"/>
    <mergeCell ref="AB23:AB25"/>
    <mergeCell ref="AB27:AB28"/>
    <mergeCell ref="AB29:AB30"/>
    <mergeCell ref="AB31:AB34"/>
    <mergeCell ref="AB35:AB38"/>
    <mergeCell ref="AB45:AB48"/>
    <mergeCell ref="AB49:AB52"/>
    <mergeCell ref="AB60:AB63"/>
    <mergeCell ref="AB64:AB67"/>
    <mergeCell ref="AB68:AB71"/>
    <mergeCell ref="AB72:AB75"/>
    <mergeCell ref="AB76:AB79"/>
    <mergeCell ref="AB80:AB83"/>
    <mergeCell ref="AB84:AB87"/>
    <mergeCell ref="AB89:AB92"/>
    <mergeCell ref="AB93:AB96"/>
    <mergeCell ref="AB97:AB100"/>
    <mergeCell ref="AB101:AB104"/>
    <mergeCell ref="AA211:AA214"/>
    <mergeCell ref="AA215:AA218"/>
    <mergeCell ref="AA219:AA222"/>
    <mergeCell ref="AA223:AA226"/>
    <mergeCell ref="AA227:AA230"/>
    <mergeCell ref="AA231:AA234"/>
    <mergeCell ref="AA235:AA238"/>
    <mergeCell ref="AA239:AA242"/>
    <mergeCell ref="AA243:AA246"/>
    <mergeCell ref="AA247:AA250"/>
    <mergeCell ref="AA251:AA254"/>
    <mergeCell ref="AA255:AA258"/>
    <mergeCell ref="AA259:AA262"/>
    <mergeCell ref="AA263:AA266"/>
    <mergeCell ref="AA267:AA270"/>
    <mergeCell ref="AA272:AA275"/>
    <mergeCell ref="AA277:AA284"/>
    <mergeCell ref="AA143:AA146"/>
    <mergeCell ref="AA147:AA150"/>
    <mergeCell ref="AA151:AA154"/>
    <mergeCell ref="AA155:AA158"/>
    <mergeCell ref="AA159:AA162"/>
    <mergeCell ref="AA163:AA166"/>
    <mergeCell ref="AA167:AA170"/>
    <mergeCell ref="AA171:AA174"/>
    <mergeCell ref="AA175:AA178"/>
    <mergeCell ref="AA179:AA182"/>
    <mergeCell ref="AA183:AA186"/>
    <mergeCell ref="AA187:AA190"/>
    <mergeCell ref="AA191:AA194"/>
    <mergeCell ref="AA195:AA198"/>
    <mergeCell ref="AA199:AA202"/>
    <mergeCell ref="AA203:AA206"/>
    <mergeCell ref="AA207:AA210"/>
    <mergeCell ref="AA72:AA75"/>
    <mergeCell ref="AA76:AA79"/>
    <mergeCell ref="AA80:AA83"/>
    <mergeCell ref="AA84:AA87"/>
    <mergeCell ref="AA89:AA92"/>
    <mergeCell ref="AA93:AA96"/>
    <mergeCell ref="AA97:AA100"/>
    <mergeCell ref="AA101:AA104"/>
    <mergeCell ref="AA105:AA108"/>
    <mergeCell ref="AA109:AA112"/>
    <mergeCell ref="AA113:AA116"/>
    <mergeCell ref="AA118:AA121"/>
    <mergeCell ref="AA122:AA125"/>
    <mergeCell ref="AA126:AA129"/>
    <mergeCell ref="AA130:AA133"/>
    <mergeCell ref="AA135:AA138"/>
    <mergeCell ref="AA139:AA142"/>
    <mergeCell ref="Q56:Q59"/>
    <mergeCell ref="P25:P26"/>
    <mergeCell ref="P40:P41"/>
    <mergeCell ref="P42:P43"/>
    <mergeCell ref="P56:P59"/>
    <mergeCell ref="AA14:AA17"/>
    <mergeCell ref="AA18:AA21"/>
    <mergeCell ref="AA23:AA25"/>
    <mergeCell ref="AA27:AA28"/>
    <mergeCell ref="AA29:AA30"/>
    <mergeCell ref="AA31:AA34"/>
    <mergeCell ref="AA35:AA38"/>
    <mergeCell ref="AA45:AA48"/>
    <mergeCell ref="AA49:AA52"/>
    <mergeCell ref="AA60:AA63"/>
    <mergeCell ref="AA64:AA67"/>
    <mergeCell ref="AA68:AA71"/>
    <mergeCell ref="Y14:Y17"/>
    <mergeCell ref="Z68:Z71"/>
    <mergeCell ref="W68:W71"/>
    <mergeCell ref="T31:T34"/>
    <mergeCell ref="U31:U34"/>
    <mergeCell ref="T35:T38"/>
    <mergeCell ref="U35:U38"/>
    <mergeCell ref="V35:V38"/>
    <mergeCell ref="W35:W38"/>
    <mergeCell ref="X35:X38"/>
    <mergeCell ref="Y35:Y38"/>
    <mergeCell ref="U23:U25"/>
    <mergeCell ref="V23:V25"/>
    <mergeCell ref="W23:W25"/>
    <mergeCell ref="X23:X25"/>
    <mergeCell ref="U259:U262"/>
    <mergeCell ref="V259:V262"/>
    <mergeCell ref="W259:W262"/>
    <mergeCell ref="X259:X262"/>
    <mergeCell ref="Y259:Y262"/>
    <mergeCell ref="Z259:Z262"/>
    <mergeCell ref="AC259:AC262"/>
    <mergeCell ref="A263:A266"/>
    <mergeCell ref="B263:B266"/>
    <mergeCell ref="C263:C266"/>
    <mergeCell ref="D263:D266"/>
    <mergeCell ref="E263:E266"/>
    <mergeCell ref="F263:F266"/>
    <mergeCell ref="G263:G266"/>
    <mergeCell ref="H263:H266"/>
    <mergeCell ref="S263:S266"/>
    <mergeCell ref="T263:T266"/>
    <mergeCell ref="U263:U266"/>
    <mergeCell ref="V263:V266"/>
    <mergeCell ref="W263:W266"/>
    <mergeCell ref="X263:X266"/>
    <mergeCell ref="Y263:Y266"/>
    <mergeCell ref="Z263:Z266"/>
    <mergeCell ref="AC263:AC266"/>
    <mergeCell ref="A243:A246"/>
    <mergeCell ref="B243:B246"/>
    <mergeCell ref="C243:C246"/>
    <mergeCell ref="D243:D246"/>
    <mergeCell ref="E243:E246"/>
    <mergeCell ref="F243:F246"/>
    <mergeCell ref="G243:G246"/>
    <mergeCell ref="H243:H246"/>
    <mergeCell ref="S243:S246"/>
    <mergeCell ref="T243:T246"/>
    <mergeCell ref="U243:U246"/>
    <mergeCell ref="V243:V246"/>
    <mergeCell ref="W243:W246"/>
    <mergeCell ref="X243:X246"/>
    <mergeCell ref="Y243:Y246"/>
    <mergeCell ref="Z243:Z246"/>
    <mergeCell ref="AC243:AC246"/>
    <mergeCell ref="AB243:AB246"/>
    <mergeCell ref="H235:H238"/>
    <mergeCell ref="S235:S238"/>
    <mergeCell ref="T235:T238"/>
    <mergeCell ref="U235:U238"/>
    <mergeCell ref="V235:V238"/>
    <mergeCell ref="W235:W238"/>
    <mergeCell ref="X235:X238"/>
    <mergeCell ref="AC235:AC238"/>
    <mergeCell ref="A231:A234"/>
    <mergeCell ref="B231:B234"/>
    <mergeCell ref="G239:G242"/>
    <mergeCell ref="H239:H242"/>
    <mergeCell ref="S239:S242"/>
    <mergeCell ref="T239:T242"/>
    <mergeCell ref="U239:U242"/>
    <mergeCell ref="V239:V242"/>
    <mergeCell ref="W239:W242"/>
    <mergeCell ref="X239:X242"/>
    <mergeCell ref="Y239:Y242"/>
    <mergeCell ref="Z239:Z242"/>
    <mergeCell ref="AC239:AC242"/>
    <mergeCell ref="AC64:AC67"/>
    <mergeCell ref="Z64:Z67"/>
    <mergeCell ref="Y64:Y67"/>
    <mergeCell ref="X64:X67"/>
    <mergeCell ref="W64:W67"/>
    <mergeCell ref="V64:V67"/>
    <mergeCell ref="U64:U67"/>
    <mergeCell ref="T64:T67"/>
    <mergeCell ref="S60:S63"/>
    <mergeCell ref="T60:T63"/>
    <mergeCell ref="U60:U63"/>
    <mergeCell ref="AC60:AC63"/>
    <mergeCell ref="Z223:Z226"/>
    <mergeCell ref="AC89:AC92"/>
    <mergeCell ref="Z113:Z116"/>
    <mergeCell ref="AC113:AC116"/>
    <mergeCell ref="W105:W108"/>
    <mergeCell ref="X105:X108"/>
    <mergeCell ref="Y105:Y108"/>
    <mergeCell ref="Z105:Z108"/>
    <mergeCell ref="AC105:AC108"/>
    <mergeCell ref="V97:V100"/>
    <mergeCell ref="W97:W100"/>
    <mergeCell ref="X97:X100"/>
    <mergeCell ref="AC118:AC121"/>
    <mergeCell ref="W155:W158"/>
    <mergeCell ref="X155:X158"/>
    <mergeCell ref="W175:W178"/>
    <mergeCell ref="X175:X178"/>
    <mergeCell ref="W159:W162"/>
    <mergeCell ref="Y97:Y100"/>
    <mergeCell ref="V105:V108"/>
    <mergeCell ref="U105:U108"/>
    <mergeCell ref="U84:U87"/>
    <mergeCell ref="U72:U75"/>
    <mergeCell ref="V72:V75"/>
    <mergeCell ref="W72:W75"/>
    <mergeCell ref="X72:X75"/>
    <mergeCell ref="X68:X71"/>
    <mergeCell ref="S49:S52"/>
    <mergeCell ref="T251:T254"/>
    <mergeCell ref="U251:U254"/>
    <mergeCell ref="U122:U125"/>
    <mergeCell ref="U130:U133"/>
    <mergeCell ref="U203:U206"/>
    <mergeCell ref="T155:T158"/>
    <mergeCell ref="U155:U158"/>
    <mergeCell ref="S89:S92"/>
    <mergeCell ref="U247:U250"/>
    <mergeCell ref="T113:T116"/>
    <mergeCell ref="U113:U116"/>
    <mergeCell ref="T49:T52"/>
    <mergeCell ref="U49:U52"/>
    <mergeCell ref="V231:V234"/>
    <mergeCell ref="W231:W234"/>
    <mergeCell ref="X231:X234"/>
    <mergeCell ref="W89:W92"/>
    <mergeCell ref="X89:X92"/>
    <mergeCell ref="S207:S210"/>
    <mergeCell ref="T207:T210"/>
    <mergeCell ref="U207:U210"/>
    <mergeCell ref="V49:V52"/>
    <mergeCell ref="W49:W52"/>
    <mergeCell ref="X49:X52"/>
    <mergeCell ref="J25:J26"/>
    <mergeCell ref="I25:I26"/>
    <mergeCell ref="S39:S40"/>
    <mergeCell ref="I40:I41"/>
    <mergeCell ref="J40:J41"/>
    <mergeCell ref="K40:K41"/>
    <mergeCell ref="L40:L41"/>
    <mergeCell ref="M40:M41"/>
    <mergeCell ref="N40:N41"/>
    <mergeCell ref="O40:O41"/>
    <mergeCell ref="R40:R41"/>
    <mergeCell ref="S35:S38"/>
    <mergeCell ref="S31:S34"/>
    <mergeCell ref="O42:O43"/>
    <mergeCell ref="R42:R43"/>
    <mergeCell ref="I42:I43"/>
    <mergeCell ref="J42:J43"/>
    <mergeCell ref="K42:K43"/>
    <mergeCell ref="L42:L43"/>
    <mergeCell ref="M42:M43"/>
    <mergeCell ref="N42:N43"/>
    <mergeCell ref="S29:S30"/>
    <mergeCell ref="Q25:Q26"/>
    <mergeCell ref="Q40:Q41"/>
    <mergeCell ref="Q42:Q43"/>
    <mergeCell ref="K56:K59"/>
    <mergeCell ref="L56:L59"/>
    <mergeCell ref="M56:M59"/>
    <mergeCell ref="N56:N59"/>
    <mergeCell ref="O56:O59"/>
    <mergeCell ref="R56:R59"/>
    <mergeCell ref="S64:S67"/>
    <mergeCell ref="G84:G87"/>
    <mergeCell ref="A314:A317"/>
    <mergeCell ref="AC219:AC222"/>
    <mergeCell ref="Z219:Z222"/>
    <mergeCell ref="Y219:Y222"/>
    <mergeCell ref="X219:X222"/>
    <mergeCell ref="W219:W222"/>
    <mergeCell ref="V219:V222"/>
    <mergeCell ref="U219:U222"/>
    <mergeCell ref="T219:T222"/>
    <mergeCell ref="S219:S222"/>
    <mergeCell ref="E219:E222"/>
    <mergeCell ref="D219:D222"/>
    <mergeCell ref="C219:C222"/>
    <mergeCell ref="B219:B222"/>
    <mergeCell ref="A219:A222"/>
    <mergeCell ref="H219:H222"/>
    <mergeCell ref="G219:G222"/>
    <mergeCell ref="F219:F222"/>
    <mergeCell ref="G289:G292"/>
    <mergeCell ref="F289:F292"/>
    <mergeCell ref="E289:E292"/>
    <mergeCell ref="F84:F87"/>
    <mergeCell ref="F93:F96"/>
    <mergeCell ref="F80:F83"/>
    <mergeCell ref="D289:D292"/>
    <mergeCell ref="C289:C292"/>
    <mergeCell ref="AC289:AC292"/>
    <mergeCell ref="Z285:Z288"/>
    <mergeCell ref="Y285:Y288"/>
    <mergeCell ref="X285:X288"/>
    <mergeCell ref="W285:W288"/>
    <mergeCell ref="V285:V288"/>
    <mergeCell ref="U285:U288"/>
    <mergeCell ref="T285:T288"/>
    <mergeCell ref="S285:S288"/>
    <mergeCell ref="AC223:AC226"/>
    <mergeCell ref="X223:X226"/>
    <mergeCell ref="D227:D230"/>
    <mergeCell ref="E285:E288"/>
    <mergeCell ref="D285:D288"/>
    <mergeCell ref="C285:C288"/>
    <mergeCell ref="E223:E226"/>
    <mergeCell ref="D223:D226"/>
    <mergeCell ref="C223:C226"/>
    <mergeCell ref="T231:T234"/>
    <mergeCell ref="C267:C270"/>
    <mergeCell ref="D267:D270"/>
    <mergeCell ref="E267:E270"/>
    <mergeCell ref="C272:C275"/>
    <mergeCell ref="Y247:Y250"/>
    <mergeCell ref="AC255:AC258"/>
    <mergeCell ref="Y231:Y234"/>
    <mergeCell ref="Z231:Z234"/>
    <mergeCell ref="AC231:AC234"/>
    <mergeCell ref="C235:C238"/>
    <mergeCell ref="D235:D238"/>
    <mergeCell ref="B285:B288"/>
    <mergeCell ref="A285:A288"/>
    <mergeCell ref="H285:H288"/>
    <mergeCell ref="G285:G288"/>
    <mergeCell ref="G310:G313"/>
    <mergeCell ref="F310:F313"/>
    <mergeCell ref="E310:E313"/>
    <mergeCell ref="D310:D313"/>
    <mergeCell ref="C310:C313"/>
    <mergeCell ref="B310:B313"/>
    <mergeCell ref="A310:A313"/>
    <mergeCell ref="H305:H308"/>
    <mergeCell ref="G305:G308"/>
    <mergeCell ref="F305:F308"/>
    <mergeCell ref="E305:E308"/>
    <mergeCell ref="F285:F288"/>
    <mergeCell ref="A267:A270"/>
    <mergeCell ref="B267:B270"/>
    <mergeCell ref="A309:AC309"/>
    <mergeCell ref="H310:H313"/>
    <mergeCell ref="G281:G284"/>
    <mergeCell ref="F281:F284"/>
    <mergeCell ref="H289:H292"/>
    <mergeCell ref="AC267:AC270"/>
    <mergeCell ref="V310:V313"/>
    <mergeCell ref="U310:U313"/>
    <mergeCell ref="T310:T313"/>
    <mergeCell ref="S310:S313"/>
    <mergeCell ref="U307:U308"/>
    <mergeCell ref="V307:V308"/>
    <mergeCell ref="W307:W308"/>
    <mergeCell ref="X307:X308"/>
    <mergeCell ref="Y307:Y308"/>
    <mergeCell ref="Z307:Z308"/>
    <mergeCell ref="T307:T308"/>
    <mergeCell ref="AC314:AC317"/>
    <mergeCell ref="Z314:Z317"/>
    <mergeCell ref="Y314:Y317"/>
    <mergeCell ref="X314:X317"/>
    <mergeCell ref="W314:W317"/>
    <mergeCell ref="V314:V317"/>
    <mergeCell ref="U314:U317"/>
    <mergeCell ref="T314:T317"/>
    <mergeCell ref="S314:S317"/>
    <mergeCell ref="H314:H317"/>
    <mergeCell ref="G314:G317"/>
    <mergeCell ref="F314:F317"/>
    <mergeCell ref="E314:E317"/>
    <mergeCell ref="D314:D317"/>
    <mergeCell ref="C314:C317"/>
    <mergeCell ref="B314:B317"/>
    <mergeCell ref="AC310:AC313"/>
    <mergeCell ref="Z310:Z313"/>
    <mergeCell ref="A147:A150"/>
    <mergeCell ref="G171:G174"/>
    <mergeCell ref="S171:S174"/>
    <mergeCell ref="S167:S170"/>
    <mergeCell ref="S175:S178"/>
    <mergeCell ref="V130:V133"/>
    <mergeCell ref="W130:W133"/>
    <mergeCell ref="W151:W154"/>
    <mergeCell ref="U191:U194"/>
    <mergeCell ref="U179:U182"/>
    <mergeCell ref="U195:U198"/>
    <mergeCell ref="H227:H230"/>
    <mergeCell ref="G227:G230"/>
    <mergeCell ref="F227:F230"/>
    <mergeCell ref="W223:W226"/>
    <mergeCell ref="V223:V226"/>
    <mergeCell ref="U223:U226"/>
    <mergeCell ref="H167:H170"/>
    <mergeCell ref="G167:G170"/>
    <mergeCell ref="F167:F170"/>
    <mergeCell ref="H151:H154"/>
    <mergeCell ref="F171:F174"/>
    <mergeCell ref="H163:H166"/>
    <mergeCell ref="A195:A198"/>
    <mergeCell ref="E211:E214"/>
    <mergeCell ref="T272:T275"/>
    <mergeCell ref="S179:S182"/>
    <mergeCell ref="S199:S202"/>
    <mergeCell ref="H199:H202"/>
    <mergeCell ref="G199:G202"/>
    <mergeCell ref="F199:F202"/>
    <mergeCell ref="A251:A254"/>
    <mergeCell ref="C227:C230"/>
    <mergeCell ref="A203:A206"/>
    <mergeCell ref="F203:F206"/>
    <mergeCell ref="S187:S190"/>
    <mergeCell ref="C231:C234"/>
    <mergeCell ref="D231:D234"/>
    <mergeCell ref="E231:E234"/>
    <mergeCell ref="F231:F234"/>
    <mergeCell ref="G231:G234"/>
    <mergeCell ref="H231:H234"/>
    <mergeCell ref="S231:S234"/>
    <mergeCell ref="A239:A242"/>
    <mergeCell ref="B239:B242"/>
    <mergeCell ref="C239:C242"/>
    <mergeCell ref="D239:D242"/>
    <mergeCell ref="E239:E242"/>
    <mergeCell ref="F239:F242"/>
    <mergeCell ref="A191:A194"/>
    <mergeCell ref="B203:B206"/>
    <mergeCell ref="C203:C206"/>
    <mergeCell ref="D203:D206"/>
    <mergeCell ref="E203:E206"/>
    <mergeCell ref="C191:C194"/>
    <mergeCell ref="D191:D194"/>
    <mergeCell ref="F207:F210"/>
    <mergeCell ref="B191:B194"/>
    <mergeCell ref="A235:A238"/>
    <mergeCell ref="B235:B238"/>
    <mergeCell ref="A207:A210"/>
    <mergeCell ref="A211:A214"/>
    <mergeCell ref="X227:X230"/>
    <mergeCell ref="W227:W230"/>
    <mergeCell ref="V227:V230"/>
    <mergeCell ref="U227:U230"/>
    <mergeCell ref="T227:T230"/>
    <mergeCell ref="S227:S230"/>
    <mergeCell ref="H211:H214"/>
    <mergeCell ref="G211:G214"/>
    <mergeCell ref="D211:D214"/>
    <mergeCell ref="C211:C214"/>
    <mergeCell ref="B211:B214"/>
    <mergeCell ref="V207:V210"/>
    <mergeCell ref="F223:F226"/>
    <mergeCell ref="A215:A218"/>
    <mergeCell ref="G207:G210"/>
    <mergeCell ref="U211:U214"/>
    <mergeCell ref="A227:A230"/>
    <mergeCell ref="S223:S226"/>
    <mergeCell ref="H207:H210"/>
    <mergeCell ref="F211:F214"/>
    <mergeCell ref="A223:A226"/>
    <mergeCell ref="B223:B226"/>
    <mergeCell ref="H155:H158"/>
    <mergeCell ref="G147:G150"/>
    <mergeCell ref="A14:A17"/>
    <mergeCell ref="B14:B17"/>
    <mergeCell ref="C14:C17"/>
    <mergeCell ref="A134:AC134"/>
    <mergeCell ref="A135:A138"/>
    <mergeCell ref="B135:B138"/>
    <mergeCell ref="C135:C138"/>
    <mergeCell ref="D135:D138"/>
    <mergeCell ref="E135:E138"/>
    <mergeCell ref="S135:S138"/>
    <mergeCell ref="T135:T138"/>
    <mergeCell ref="U135:U138"/>
    <mergeCell ref="V135:V138"/>
    <mergeCell ref="W135:W138"/>
    <mergeCell ref="X135:X138"/>
    <mergeCell ref="T14:T17"/>
    <mergeCell ref="W84:W87"/>
    <mergeCell ref="V76:V79"/>
    <mergeCell ref="H14:H17"/>
    <mergeCell ref="Y93:Y96"/>
    <mergeCell ref="G14:G17"/>
    <mergeCell ref="D14:D17"/>
    <mergeCell ref="F101:F104"/>
    <mergeCell ref="V118:V121"/>
    <mergeCell ref="C80:C83"/>
    <mergeCell ref="D80:D83"/>
    <mergeCell ref="E80:E83"/>
    <mergeCell ref="A88:AC88"/>
    <mergeCell ref="S14:S17"/>
    <mergeCell ref="F97:F100"/>
    <mergeCell ref="E14:E17"/>
    <mergeCell ref="H143:H146"/>
    <mergeCell ref="G143:G146"/>
    <mergeCell ref="F143:F146"/>
    <mergeCell ref="V139:V142"/>
    <mergeCell ref="V147:V150"/>
    <mergeCell ref="H135:H138"/>
    <mergeCell ref="G135:G138"/>
    <mergeCell ref="F135:F138"/>
    <mergeCell ref="H122:H125"/>
    <mergeCell ref="S118:S121"/>
    <mergeCell ref="T118:T121"/>
    <mergeCell ref="H126:H129"/>
    <mergeCell ref="G126:G129"/>
    <mergeCell ref="F126:F129"/>
    <mergeCell ref="H130:H133"/>
    <mergeCell ref="T126:T129"/>
    <mergeCell ref="U126:U129"/>
    <mergeCell ref="E97:E100"/>
    <mergeCell ref="E126:E129"/>
    <mergeCell ref="R25:R26"/>
    <mergeCell ref="O25:O26"/>
    <mergeCell ref="N25:N26"/>
    <mergeCell ref="M25:M26"/>
    <mergeCell ref="L25:L26"/>
    <mergeCell ref="K25:K26"/>
    <mergeCell ref="U118:U121"/>
    <mergeCell ref="U147:U150"/>
    <mergeCell ref="V60:V63"/>
    <mergeCell ref="H101:H104"/>
    <mergeCell ref="I56:I59"/>
    <mergeCell ref="J56:J59"/>
    <mergeCell ref="A80:A83"/>
    <mergeCell ref="B80:B83"/>
    <mergeCell ref="B89:B92"/>
    <mergeCell ref="C89:C92"/>
    <mergeCell ref="Y118:Y121"/>
    <mergeCell ref="A126:A129"/>
    <mergeCell ref="B126:B129"/>
    <mergeCell ref="C130:C133"/>
    <mergeCell ref="D130:D133"/>
    <mergeCell ref="H113:H116"/>
    <mergeCell ref="G113:G116"/>
    <mergeCell ref="V93:V96"/>
    <mergeCell ref="T101:T104"/>
    <mergeCell ref="U101:U104"/>
    <mergeCell ref="V101:V104"/>
    <mergeCell ref="B122:B125"/>
    <mergeCell ref="H118:H121"/>
    <mergeCell ref="G118:G121"/>
    <mergeCell ref="F118:F121"/>
    <mergeCell ref="G105:G108"/>
    <mergeCell ref="F105:F108"/>
    <mergeCell ref="C97:C100"/>
    <mergeCell ref="D97:D100"/>
    <mergeCell ref="D113:D116"/>
    <mergeCell ref="A84:A87"/>
    <mergeCell ref="B84:B87"/>
    <mergeCell ref="C84:C87"/>
    <mergeCell ref="W122:W125"/>
    <mergeCell ref="X122:X125"/>
    <mergeCell ref="V122:V125"/>
    <mergeCell ref="W126:W129"/>
    <mergeCell ref="G122:G125"/>
    <mergeCell ref="AC93:AC96"/>
    <mergeCell ref="H97:H100"/>
    <mergeCell ref="G89:G92"/>
    <mergeCell ref="F89:F92"/>
    <mergeCell ref="H93:H96"/>
    <mergeCell ref="C143:C146"/>
    <mergeCell ref="D143:D146"/>
    <mergeCell ref="E143:E146"/>
    <mergeCell ref="B171:B174"/>
    <mergeCell ref="E171:E174"/>
    <mergeCell ref="S191:S194"/>
    <mergeCell ref="F195:F198"/>
    <mergeCell ref="B179:B182"/>
    <mergeCell ref="C179:C182"/>
    <mergeCell ref="D179:D182"/>
    <mergeCell ref="E167:E170"/>
    <mergeCell ref="H171:H174"/>
    <mergeCell ref="S183:S186"/>
    <mergeCell ref="H183:H186"/>
    <mergeCell ref="G183:G186"/>
    <mergeCell ref="S195:S198"/>
    <mergeCell ref="E191:E194"/>
    <mergeCell ref="B195:B198"/>
    <mergeCell ref="C195:C198"/>
    <mergeCell ref="D195:D198"/>
    <mergeCell ref="E195:E198"/>
    <mergeCell ref="B143:B146"/>
    <mergeCell ref="E159:E162"/>
    <mergeCell ref="D151:D154"/>
    <mergeCell ref="E155:E158"/>
    <mergeCell ref="G159:G162"/>
    <mergeCell ref="F159:F162"/>
    <mergeCell ref="C151:C154"/>
    <mergeCell ref="E147:E150"/>
    <mergeCell ref="E151:E154"/>
    <mergeCell ref="D167:D170"/>
    <mergeCell ref="C139:C142"/>
    <mergeCell ref="F122:F125"/>
    <mergeCell ref="H179:H182"/>
    <mergeCell ref="G179:G182"/>
    <mergeCell ref="F179:F182"/>
    <mergeCell ref="B147:B150"/>
    <mergeCell ref="F147:F150"/>
    <mergeCell ref="V1:AC4"/>
    <mergeCell ref="A5:AC5"/>
    <mergeCell ref="S7:AC7"/>
    <mergeCell ref="E7:E10"/>
    <mergeCell ref="C7:D9"/>
    <mergeCell ref="B7:B10"/>
    <mergeCell ref="A7:A10"/>
    <mergeCell ref="V9:AC9"/>
    <mergeCell ref="J9:J10"/>
    <mergeCell ref="I9:I10"/>
    <mergeCell ref="U9:U10"/>
    <mergeCell ref="U8:AC8"/>
    <mergeCell ref="T8:T10"/>
    <mergeCell ref="S8:S10"/>
    <mergeCell ref="Z6:AC6"/>
    <mergeCell ref="F7:R8"/>
    <mergeCell ref="F9:H9"/>
    <mergeCell ref="K9:R9"/>
    <mergeCell ref="A93:A96"/>
    <mergeCell ref="B93:B96"/>
    <mergeCell ref="E105:E108"/>
    <mergeCell ref="A105:A108"/>
    <mergeCell ref="B113:B116"/>
    <mergeCell ref="C113:C116"/>
    <mergeCell ref="A101:A104"/>
    <mergeCell ref="E113:E116"/>
    <mergeCell ref="D93:D96"/>
    <mergeCell ref="E93:E96"/>
    <mergeCell ref="B97:B100"/>
    <mergeCell ref="D84:D87"/>
    <mergeCell ref="E84:E87"/>
    <mergeCell ref="W101:W104"/>
    <mergeCell ref="X101:X104"/>
    <mergeCell ref="Y101:Y104"/>
    <mergeCell ref="Z101:Z104"/>
    <mergeCell ref="G97:G100"/>
    <mergeCell ref="U93:U96"/>
    <mergeCell ref="S113:S116"/>
    <mergeCell ref="V113:V116"/>
    <mergeCell ref="W113:W116"/>
    <mergeCell ref="X113:X116"/>
    <mergeCell ref="Y113:Y116"/>
    <mergeCell ref="T97:T100"/>
    <mergeCell ref="W93:W96"/>
    <mergeCell ref="X93:X96"/>
    <mergeCell ref="U97:U100"/>
    <mergeCell ref="S97:S100"/>
    <mergeCell ref="S93:S96"/>
    <mergeCell ref="T89:T92"/>
    <mergeCell ref="U89:U92"/>
    <mergeCell ref="V89:V92"/>
    <mergeCell ref="H89:H92"/>
    <mergeCell ref="T105:T108"/>
    <mergeCell ref="C199:C202"/>
    <mergeCell ref="D199:D202"/>
    <mergeCell ref="E199:E202"/>
    <mergeCell ref="F175:F178"/>
    <mergeCell ref="F251:F254"/>
    <mergeCell ref="G251:G254"/>
    <mergeCell ref="C167:C170"/>
    <mergeCell ref="E183:E186"/>
    <mergeCell ref="G215:G218"/>
    <mergeCell ref="F215:F218"/>
    <mergeCell ref="E215:E218"/>
    <mergeCell ref="D215:D218"/>
    <mergeCell ref="C215:C218"/>
    <mergeCell ref="B215:B218"/>
    <mergeCell ref="E227:E230"/>
    <mergeCell ref="D272:D275"/>
    <mergeCell ref="B199:B202"/>
    <mergeCell ref="F191:F194"/>
    <mergeCell ref="B227:B230"/>
    <mergeCell ref="G223:G226"/>
    <mergeCell ref="B272:B275"/>
    <mergeCell ref="B207:B210"/>
    <mergeCell ref="C207:C210"/>
    <mergeCell ref="C247:C250"/>
    <mergeCell ref="D247:D250"/>
    <mergeCell ref="E247:E250"/>
    <mergeCell ref="D207:D210"/>
    <mergeCell ref="F183:F186"/>
    <mergeCell ref="E235:E238"/>
    <mergeCell ref="F235:F238"/>
    <mergeCell ref="G235:G238"/>
    <mergeCell ref="B259:B262"/>
    <mergeCell ref="A352:B355"/>
    <mergeCell ref="S352:S355"/>
    <mergeCell ref="T352:T355"/>
    <mergeCell ref="U352:U355"/>
    <mergeCell ref="V352:V355"/>
    <mergeCell ref="W352:W355"/>
    <mergeCell ref="C352:C355"/>
    <mergeCell ref="D352:D355"/>
    <mergeCell ref="E352:E355"/>
    <mergeCell ref="H352:H355"/>
    <mergeCell ref="G352:G355"/>
    <mergeCell ref="F352:F355"/>
    <mergeCell ref="AC352:AC355"/>
    <mergeCell ref="X352:X355"/>
    <mergeCell ref="Y352:Y355"/>
    <mergeCell ref="Z352:Z355"/>
    <mergeCell ref="A281:A284"/>
    <mergeCell ref="B281:B284"/>
    <mergeCell ref="V277:V284"/>
    <mergeCell ref="H281:H284"/>
    <mergeCell ref="Y305:Y306"/>
    <mergeCell ref="Z305:Z306"/>
    <mergeCell ref="AC305:AC306"/>
    <mergeCell ref="S307:S308"/>
    <mergeCell ref="AC307:AC308"/>
    <mergeCell ref="D305:D308"/>
    <mergeCell ref="C305:C308"/>
    <mergeCell ref="B305:B308"/>
    <mergeCell ref="A305:A308"/>
    <mergeCell ref="Y310:Y313"/>
    <mergeCell ref="X310:X313"/>
    <mergeCell ref="W310:W313"/>
    <mergeCell ref="AC211:AC214"/>
    <mergeCell ref="Z211:Z214"/>
    <mergeCell ref="Z277:Z284"/>
    <mergeCell ref="T195:T198"/>
    <mergeCell ref="T191:T194"/>
    <mergeCell ref="A12:AC12"/>
    <mergeCell ref="U14:U17"/>
    <mergeCell ref="V14:V17"/>
    <mergeCell ref="W14:W17"/>
    <mergeCell ref="B76:B79"/>
    <mergeCell ref="C76:C79"/>
    <mergeCell ref="D76:D79"/>
    <mergeCell ref="AC84:AC87"/>
    <mergeCell ref="AC68:AC71"/>
    <mergeCell ref="H76:H79"/>
    <mergeCell ref="G76:G79"/>
    <mergeCell ref="F76:F79"/>
    <mergeCell ref="H80:H83"/>
    <mergeCell ref="D68:D71"/>
    <mergeCell ref="E68:E71"/>
    <mergeCell ref="Y76:Y79"/>
    <mergeCell ref="F14:F17"/>
    <mergeCell ref="U76:U79"/>
    <mergeCell ref="AC14:AC17"/>
    <mergeCell ref="X14:X17"/>
    <mergeCell ref="E31:E34"/>
    <mergeCell ref="C277:C280"/>
    <mergeCell ref="D277:D280"/>
    <mergeCell ref="A118:A121"/>
    <mergeCell ref="B118:B121"/>
    <mergeCell ref="S139:S142"/>
    <mergeCell ref="E76:E79"/>
    <mergeCell ref="A68:A71"/>
    <mergeCell ref="B68:B71"/>
    <mergeCell ref="C68:C71"/>
    <mergeCell ref="Z14:Z17"/>
    <mergeCell ref="A76:A79"/>
    <mergeCell ref="A13:AC13"/>
    <mergeCell ref="Z76:Z79"/>
    <mergeCell ref="W60:W63"/>
    <mergeCell ref="X60:X63"/>
    <mergeCell ref="Y60:Y63"/>
    <mergeCell ref="Z60:Z63"/>
    <mergeCell ref="AC76:AC79"/>
    <mergeCell ref="T68:T71"/>
    <mergeCell ref="U68:U71"/>
    <mergeCell ref="V68:V71"/>
    <mergeCell ref="H68:H71"/>
    <mergeCell ref="G68:G71"/>
    <mergeCell ref="A18:A21"/>
    <mergeCell ref="B18:B21"/>
    <mergeCell ref="C18:C21"/>
    <mergeCell ref="D18:D21"/>
    <mergeCell ref="E18:E21"/>
    <mergeCell ref="F18:F21"/>
    <mergeCell ref="G18:G21"/>
    <mergeCell ref="H18:H21"/>
    <mergeCell ref="A35:A38"/>
    <mergeCell ref="B35:B38"/>
    <mergeCell ref="C35:C38"/>
    <mergeCell ref="D35:D38"/>
    <mergeCell ref="A22:A26"/>
    <mergeCell ref="B22:B26"/>
    <mergeCell ref="Y68:Y71"/>
    <mergeCell ref="Y84:Y87"/>
    <mergeCell ref="Z84:Z87"/>
    <mergeCell ref="S84:S87"/>
    <mergeCell ref="T84:T87"/>
    <mergeCell ref="S68:S71"/>
    <mergeCell ref="G80:G83"/>
    <mergeCell ref="S80:S83"/>
    <mergeCell ref="T80:T83"/>
    <mergeCell ref="U80:U83"/>
    <mergeCell ref="X76:X79"/>
    <mergeCell ref="T76:T79"/>
    <mergeCell ref="S76:S79"/>
    <mergeCell ref="W80:W83"/>
    <mergeCell ref="X80:X83"/>
    <mergeCell ref="Y80:Y83"/>
    <mergeCell ref="Z80:Z83"/>
    <mergeCell ref="W76:W79"/>
    <mergeCell ref="S72:S75"/>
    <mergeCell ref="T72:T75"/>
    <mergeCell ref="Z72:Z75"/>
    <mergeCell ref="V80:V83"/>
    <mergeCell ref="Y72:Y75"/>
    <mergeCell ref="X84:X87"/>
    <mergeCell ref="H84:H87"/>
    <mergeCell ref="Y89:Y92"/>
    <mergeCell ref="W118:W121"/>
    <mergeCell ref="V84:V87"/>
    <mergeCell ref="Z143:Z146"/>
    <mergeCell ref="Z118:Z121"/>
    <mergeCell ref="T122:T125"/>
    <mergeCell ref="T130:T133"/>
    <mergeCell ref="Y122:Y125"/>
    <mergeCell ref="Z122:Z125"/>
    <mergeCell ref="X130:X133"/>
    <mergeCell ref="A117:AC117"/>
    <mergeCell ref="Z89:Z92"/>
    <mergeCell ref="S130:S133"/>
    <mergeCell ref="X118:X121"/>
    <mergeCell ref="A139:A142"/>
    <mergeCell ref="B139:B142"/>
    <mergeCell ref="E139:E142"/>
    <mergeCell ref="G93:G96"/>
    <mergeCell ref="D89:D92"/>
    <mergeCell ref="E89:E92"/>
    <mergeCell ref="A89:A92"/>
    <mergeCell ref="Z97:Z100"/>
    <mergeCell ref="AC97:AC100"/>
    <mergeCell ref="T93:T96"/>
    <mergeCell ref="AC101:AC104"/>
    <mergeCell ref="T139:T142"/>
    <mergeCell ref="U139:U142"/>
    <mergeCell ref="Z93:Z96"/>
    <mergeCell ref="S101:S104"/>
    <mergeCell ref="S105:S108"/>
    <mergeCell ref="A113:A116"/>
    <mergeCell ref="C93:C96"/>
    <mergeCell ref="AC80:AC83"/>
    <mergeCell ref="H105:H108"/>
    <mergeCell ref="A122:A125"/>
    <mergeCell ref="D159:D162"/>
    <mergeCell ref="S122:S125"/>
    <mergeCell ref="A159:A162"/>
    <mergeCell ref="B101:B104"/>
    <mergeCell ref="C101:C104"/>
    <mergeCell ref="D101:D104"/>
    <mergeCell ref="E101:E104"/>
    <mergeCell ref="A97:A100"/>
    <mergeCell ref="B105:B108"/>
    <mergeCell ref="C105:C108"/>
    <mergeCell ref="D105:D108"/>
    <mergeCell ref="S151:S154"/>
    <mergeCell ref="S147:S150"/>
    <mergeCell ref="S126:S129"/>
    <mergeCell ref="E130:E133"/>
    <mergeCell ref="C122:C125"/>
    <mergeCell ref="D122:D125"/>
    <mergeCell ref="E122:E125"/>
    <mergeCell ref="A130:A133"/>
    <mergeCell ref="B130:B133"/>
    <mergeCell ref="C118:C121"/>
    <mergeCell ref="D118:D121"/>
    <mergeCell ref="E118:E121"/>
    <mergeCell ref="S143:S146"/>
    <mergeCell ref="H147:H150"/>
    <mergeCell ref="G101:G104"/>
    <mergeCell ref="F113:F116"/>
    <mergeCell ref="G130:G133"/>
    <mergeCell ref="AC155:AC158"/>
    <mergeCell ref="A183:A186"/>
    <mergeCell ref="B183:B186"/>
    <mergeCell ref="Z139:Z142"/>
    <mergeCell ref="Y159:Y162"/>
    <mergeCell ref="AC159:AC162"/>
    <mergeCell ref="Z159:Z162"/>
    <mergeCell ref="A143:A146"/>
    <mergeCell ref="S163:S166"/>
    <mergeCell ref="C126:C129"/>
    <mergeCell ref="AC122:AC125"/>
    <mergeCell ref="G163:G166"/>
    <mergeCell ref="F163:F166"/>
    <mergeCell ref="G151:G154"/>
    <mergeCell ref="Z155:Z158"/>
    <mergeCell ref="V163:V166"/>
    <mergeCell ref="V143:V146"/>
    <mergeCell ref="T147:T150"/>
    <mergeCell ref="T151:T154"/>
    <mergeCell ref="V151:V154"/>
    <mergeCell ref="U151:U154"/>
    <mergeCell ref="Y155:Y158"/>
    <mergeCell ref="X126:X129"/>
    <mergeCell ref="X163:X166"/>
    <mergeCell ref="V159:V162"/>
    <mergeCell ref="Y130:Y133"/>
    <mergeCell ref="X151:X154"/>
    <mergeCell ref="AC126:AC129"/>
    <mergeCell ref="X159:X162"/>
    <mergeCell ref="D126:D129"/>
    <mergeCell ref="B155:B158"/>
    <mergeCell ref="F151:F154"/>
    <mergeCell ref="V126:V129"/>
    <mergeCell ref="AC175:AC178"/>
    <mergeCell ref="Z175:Z178"/>
    <mergeCell ref="Z195:Z198"/>
    <mergeCell ref="AC187:AC190"/>
    <mergeCell ref="AC179:AC182"/>
    <mergeCell ref="AC167:AC170"/>
    <mergeCell ref="AC171:AC174"/>
    <mergeCell ref="C183:C186"/>
    <mergeCell ref="C163:C166"/>
    <mergeCell ref="C155:C158"/>
    <mergeCell ref="C147:C150"/>
    <mergeCell ref="D147:D150"/>
    <mergeCell ref="A187:A190"/>
    <mergeCell ref="B187:B190"/>
    <mergeCell ref="H187:H190"/>
    <mergeCell ref="G187:G190"/>
    <mergeCell ref="F187:F190"/>
    <mergeCell ref="E187:E190"/>
    <mergeCell ref="D187:D190"/>
    <mergeCell ref="C187:C190"/>
    <mergeCell ref="A179:A182"/>
    <mergeCell ref="A167:A170"/>
    <mergeCell ref="B167:B170"/>
    <mergeCell ref="Z179:Z182"/>
    <mergeCell ref="Y183:Y186"/>
    <mergeCell ref="Y171:Y174"/>
    <mergeCell ref="Z171:Z174"/>
    <mergeCell ref="Y151:Y154"/>
    <mergeCell ref="Z151:Z154"/>
    <mergeCell ref="G155:G158"/>
    <mergeCell ref="S159:S162"/>
    <mergeCell ref="U163:U166"/>
    <mergeCell ref="Y163:Y166"/>
    <mergeCell ref="Z163:Z166"/>
    <mergeCell ref="V195:V198"/>
    <mergeCell ref="V199:V202"/>
    <mergeCell ref="H139:H142"/>
    <mergeCell ref="G139:G142"/>
    <mergeCell ref="V171:V174"/>
    <mergeCell ref="Y147:Y150"/>
    <mergeCell ref="X147:X150"/>
    <mergeCell ref="V187:V190"/>
    <mergeCell ref="U187:U190"/>
    <mergeCell ref="D155:D158"/>
    <mergeCell ref="U175:U178"/>
    <mergeCell ref="V175:V178"/>
    <mergeCell ref="F155:F158"/>
    <mergeCell ref="H159:H162"/>
    <mergeCell ref="Z191:Z194"/>
    <mergeCell ref="F139:F142"/>
    <mergeCell ref="T159:T162"/>
    <mergeCell ref="S155:S158"/>
    <mergeCell ref="T171:T174"/>
    <mergeCell ref="W171:W174"/>
    <mergeCell ref="T143:T146"/>
    <mergeCell ref="T199:T202"/>
    <mergeCell ref="W139:W142"/>
    <mergeCell ref="W147:W150"/>
    <mergeCell ref="V179:V182"/>
    <mergeCell ref="Y175:Y178"/>
    <mergeCell ref="U199:U202"/>
    <mergeCell ref="D183:D186"/>
    <mergeCell ref="X139:X142"/>
    <mergeCell ref="V155:V158"/>
    <mergeCell ref="A199:A202"/>
    <mergeCell ref="X143:X146"/>
    <mergeCell ref="AC191:AC194"/>
    <mergeCell ref="H195:H198"/>
    <mergeCell ref="U171:U174"/>
    <mergeCell ref="C171:C174"/>
    <mergeCell ref="D171:D174"/>
    <mergeCell ref="Z183:Z186"/>
    <mergeCell ref="A151:A154"/>
    <mergeCell ref="B151:B154"/>
    <mergeCell ref="W163:W166"/>
    <mergeCell ref="T183:T186"/>
    <mergeCell ref="C159:C162"/>
    <mergeCell ref="Y179:Y182"/>
    <mergeCell ref="Y195:Y198"/>
    <mergeCell ref="AC195:AC198"/>
    <mergeCell ref="W195:W198"/>
    <mergeCell ref="X195:X198"/>
    <mergeCell ref="X191:X194"/>
    <mergeCell ref="AC199:AC202"/>
    <mergeCell ref="W187:W190"/>
    <mergeCell ref="W183:W186"/>
    <mergeCell ref="Y191:Y194"/>
    <mergeCell ref="Y199:Y202"/>
    <mergeCell ref="G195:G198"/>
    <mergeCell ref="E179:E182"/>
    <mergeCell ref="H191:H194"/>
    <mergeCell ref="G191:G194"/>
    <mergeCell ref="AC183:AC186"/>
    <mergeCell ref="Y167:Y170"/>
    <mergeCell ref="W143:W146"/>
    <mergeCell ref="A171:A174"/>
    <mergeCell ref="AC207:AC210"/>
    <mergeCell ref="X199:X202"/>
    <mergeCell ref="X207:X210"/>
    <mergeCell ref="Y207:Y210"/>
    <mergeCell ref="Z187:Z190"/>
    <mergeCell ref="Y187:Y190"/>
    <mergeCell ref="AC277:AC284"/>
    <mergeCell ref="S277:S284"/>
    <mergeCell ref="T277:T284"/>
    <mergeCell ref="U277:U284"/>
    <mergeCell ref="T179:T182"/>
    <mergeCell ref="T163:T166"/>
    <mergeCell ref="Y203:Y206"/>
    <mergeCell ref="Z203:Z206"/>
    <mergeCell ref="AC203:AC206"/>
    <mergeCell ref="H175:H178"/>
    <mergeCell ref="G175:G178"/>
    <mergeCell ref="X179:X182"/>
    <mergeCell ref="W199:W202"/>
    <mergeCell ref="W179:W182"/>
    <mergeCell ref="V167:V170"/>
    <mergeCell ref="X171:X174"/>
    <mergeCell ref="Z199:Z202"/>
    <mergeCell ref="U183:U186"/>
    <mergeCell ref="V183:V186"/>
    <mergeCell ref="W167:W170"/>
    <mergeCell ref="T175:T178"/>
    <mergeCell ref="U272:U275"/>
    <mergeCell ref="AC272:AC275"/>
    <mergeCell ref="Z272:Z275"/>
    <mergeCell ref="A276:AC276"/>
    <mergeCell ref="A277:A280"/>
    <mergeCell ref="AC215:AC218"/>
    <mergeCell ref="Z215:Z218"/>
    <mergeCell ref="Y215:Y218"/>
    <mergeCell ref="X215:X218"/>
    <mergeCell ref="Z227:Z230"/>
    <mergeCell ref="Y227:Y230"/>
    <mergeCell ref="E251:E254"/>
    <mergeCell ref="AC227:AC230"/>
    <mergeCell ref="B251:B254"/>
    <mergeCell ref="C251:C254"/>
    <mergeCell ref="D251:D254"/>
    <mergeCell ref="V251:V254"/>
    <mergeCell ref="W251:W254"/>
    <mergeCell ref="X251:X254"/>
    <mergeCell ref="Y251:Y254"/>
    <mergeCell ref="Y336:Y339"/>
    <mergeCell ref="X336:X339"/>
    <mergeCell ref="W336:W339"/>
    <mergeCell ref="V336:V339"/>
    <mergeCell ref="U336:U339"/>
    <mergeCell ref="T336:T339"/>
    <mergeCell ref="S336:S339"/>
    <mergeCell ref="B289:B292"/>
    <mergeCell ref="AC247:AC250"/>
    <mergeCell ref="S305:S306"/>
    <mergeCell ref="T305:T306"/>
    <mergeCell ref="U305:U306"/>
    <mergeCell ref="V305:V306"/>
    <mergeCell ref="W305:W306"/>
    <mergeCell ref="X305:X306"/>
    <mergeCell ref="C281:C284"/>
    <mergeCell ref="D281:D284"/>
    <mergeCell ref="Z207:Z210"/>
    <mergeCell ref="Y211:Y214"/>
    <mergeCell ref="H251:H254"/>
    <mergeCell ref="S251:S254"/>
    <mergeCell ref="E272:E275"/>
    <mergeCell ref="T223:T226"/>
    <mergeCell ref="F267:F270"/>
    <mergeCell ref="G267:G270"/>
    <mergeCell ref="H267:H270"/>
    <mergeCell ref="S267:S270"/>
    <mergeCell ref="T267:T270"/>
    <mergeCell ref="U267:U270"/>
    <mergeCell ref="H272:H275"/>
    <mergeCell ref="G272:G275"/>
    <mergeCell ref="F272:F275"/>
    <mergeCell ref="X187:X190"/>
    <mergeCell ref="T187:T190"/>
    <mergeCell ref="V211:V214"/>
    <mergeCell ref="V203:V206"/>
    <mergeCell ref="T211:T214"/>
    <mergeCell ref="H223:H226"/>
    <mergeCell ref="E207:E210"/>
    <mergeCell ref="U231:U234"/>
    <mergeCell ref="V255:V258"/>
    <mergeCell ref="W255:W258"/>
    <mergeCell ref="X255:X258"/>
    <mergeCell ref="Y255:Y258"/>
    <mergeCell ref="Z255:Z258"/>
    <mergeCell ref="V191:V194"/>
    <mergeCell ref="X211:X214"/>
    <mergeCell ref="W211:W214"/>
    <mergeCell ref="S211:S214"/>
    <mergeCell ref="V293:V296"/>
    <mergeCell ref="W293:W296"/>
    <mergeCell ref="X293:X296"/>
    <mergeCell ref="Y293:Y296"/>
    <mergeCell ref="Z293:Z296"/>
    <mergeCell ref="X167:X170"/>
    <mergeCell ref="X289:X292"/>
    <mergeCell ref="W289:W292"/>
    <mergeCell ref="V289:V292"/>
    <mergeCell ref="U289:U292"/>
    <mergeCell ref="T289:T292"/>
    <mergeCell ref="S289:S292"/>
    <mergeCell ref="X272:X275"/>
    <mergeCell ref="V267:V270"/>
    <mergeCell ref="W267:W270"/>
    <mergeCell ref="X267:X270"/>
    <mergeCell ref="Y267:Y270"/>
    <mergeCell ref="Z267:Z270"/>
    <mergeCell ref="Y235:Y238"/>
    <mergeCell ref="Z235:Z238"/>
    <mergeCell ref="S247:S250"/>
    <mergeCell ref="T247:T250"/>
    <mergeCell ref="W215:W218"/>
    <mergeCell ref="W203:W206"/>
    <mergeCell ref="W277:W284"/>
    <mergeCell ref="X277:X284"/>
    <mergeCell ref="Y277:Y284"/>
    <mergeCell ref="W272:W275"/>
    <mergeCell ref="Y223:Y226"/>
    <mergeCell ref="V272:V275"/>
    <mergeCell ref="Z247:Z250"/>
    <mergeCell ref="X183:X186"/>
    <mergeCell ref="AC293:AC296"/>
    <mergeCell ref="Z289:Z292"/>
    <mergeCell ref="Y289:Y292"/>
    <mergeCell ref="A289:A292"/>
    <mergeCell ref="X203:X206"/>
    <mergeCell ref="W191:W194"/>
    <mergeCell ref="W207:W210"/>
    <mergeCell ref="S272:S275"/>
    <mergeCell ref="A293:A296"/>
    <mergeCell ref="B293:B296"/>
    <mergeCell ref="C293:C296"/>
    <mergeCell ref="D293:D296"/>
    <mergeCell ref="E293:E296"/>
    <mergeCell ref="F293:F296"/>
    <mergeCell ref="G293:G296"/>
    <mergeCell ref="H293:H296"/>
    <mergeCell ref="S293:S296"/>
    <mergeCell ref="T293:T296"/>
    <mergeCell ref="U293:U296"/>
    <mergeCell ref="AC285:AC288"/>
    <mergeCell ref="A247:A250"/>
    <mergeCell ref="B247:B250"/>
    <mergeCell ref="H203:H206"/>
    <mergeCell ref="G203:G206"/>
    <mergeCell ref="S203:S206"/>
    <mergeCell ref="T203:T206"/>
    <mergeCell ref="H215:H218"/>
    <mergeCell ref="V247:V250"/>
    <mergeCell ref="W247:W250"/>
    <mergeCell ref="X247:X250"/>
    <mergeCell ref="E281:E284"/>
    <mergeCell ref="A271:AC271"/>
    <mergeCell ref="H348:H351"/>
    <mergeCell ref="G348:G351"/>
    <mergeCell ref="F348:F351"/>
    <mergeCell ref="E348:E351"/>
    <mergeCell ref="D348:D351"/>
    <mergeCell ref="C348:C351"/>
    <mergeCell ref="B348:B351"/>
    <mergeCell ref="A348:A351"/>
    <mergeCell ref="H340:H343"/>
    <mergeCell ref="G340:G343"/>
    <mergeCell ref="F340:F343"/>
    <mergeCell ref="E340:E343"/>
    <mergeCell ref="D340:D343"/>
    <mergeCell ref="C340:C343"/>
    <mergeCell ref="B340:B343"/>
    <mergeCell ref="A340:A343"/>
    <mergeCell ref="E336:E339"/>
    <mergeCell ref="D336:D339"/>
    <mergeCell ref="C336:C339"/>
    <mergeCell ref="B336:B339"/>
    <mergeCell ref="A336:A339"/>
    <mergeCell ref="AC348:AC351"/>
    <mergeCell ref="Z348:Z351"/>
    <mergeCell ref="Y348:Y351"/>
    <mergeCell ref="X348:X351"/>
    <mergeCell ref="W348:W351"/>
    <mergeCell ref="V348:V351"/>
    <mergeCell ref="U348:U351"/>
    <mergeCell ref="T348:T351"/>
    <mergeCell ref="S348:S351"/>
    <mergeCell ref="AC344:AC347"/>
    <mergeCell ref="Z344:Z347"/>
    <mergeCell ref="Y344:Y347"/>
    <mergeCell ref="X344:X347"/>
    <mergeCell ref="W344:W347"/>
    <mergeCell ref="V344:V347"/>
    <mergeCell ref="U344:U347"/>
    <mergeCell ref="T344:T347"/>
    <mergeCell ref="S344:S347"/>
    <mergeCell ref="AB344:AB347"/>
    <mergeCell ref="AB348:AB351"/>
    <mergeCell ref="AC340:AC343"/>
    <mergeCell ref="Z340:Z343"/>
    <mergeCell ref="Y340:Y343"/>
    <mergeCell ref="X340:X343"/>
    <mergeCell ref="W340:W343"/>
    <mergeCell ref="V340:V343"/>
    <mergeCell ref="U340:U343"/>
    <mergeCell ref="T340:T343"/>
    <mergeCell ref="S340:S343"/>
    <mergeCell ref="B344:B347"/>
    <mergeCell ref="A344:A347"/>
    <mergeCell ref="C22:C26"/>
    <mergeCell ref="D22:D26"/>
    <mergeCell ref="E22:E26"/>
    <mergeCell ref="F22:F26"/>
    <mergeCell ref="G22:G26"/>
    <mergeCell ref="H22:H26"/>
    <mergeCell ref="D31:D34"/>
    <mergeCell ref="H31:H34"/>
    <mergeCell ref="C27:C30"/>
    <mergeCell ref="D27:D30"/>
    <mergeCell ref="E27:E30"/>
    <mergeCell ref="H344:H347"/>
    <mergeCell ref="G344:G347"/>
    <mergeCell ref="F344:F347"/>
    <mergeCell ref="E344:E347"/>
    <mergeCell ref="D344:D347"/>
    <mergeCell ref="C344:C347"/>
    <mergeCell ref="A335:AC335"/>
    <mergeCell ref="H336:H339"/>
    <mergeCell ref="G336:G339"/>
    <mergeCell ref="F336:F339"/>
    <mergeCell ref="AC336:AC339"/>
    <mergeCell ref="Z336:Z339"/>
    <mergeCell ref="V215:V218"/>
    <mergeCell ref="U215:U218"/>
    <mergeCell ref="T215:T218"/>
    <mergeCell ref="S215:S218"/>
    <mergeCell ref="E39:E44"/>
    <mergeCell ref="F39:F44"/>
    <mergeCell ref="G39:G44"/>
    <mergeCell ref="H39:H44"/>
    <mergeCell ref="A175:A178"/>
    <mergeCell ref="B175:B178"/>
    <mergeCell ref="C175:C178"/>
    <mergeCell ref="D175:D178"/>
    <mergeCell ref="E175:E178"/>
    <mergeCell ref="T167:T170"/>
    <mergeCell ref="U167:U170"/>
    <mergeCell ref="U159:U162"/>
    <mergeCell ref="C72:C75"/>
    <mergeCell ref="D72:D75"/>
    <mergeCell ref="E72:E75"/>
    <mergeCell ref="B163:B166"/>
    <mergeCell ref="F72:F75"/>
    <mergeCell ref="G72:G75"/>
    <mergeCell ref="H72:H75"/>
    <mergeCell ref="A72:A75"/>
    <mergeCell ref="B72:B75"/>
    <mergeCell ref="D163:D166"/>
    <mergeCell ref="E163:E166"/>
    <mergeCell ref="B159:B162"/>
    <mergeCell ref="A155:A158"/>
    <mergeCell ref="A163:A166"/>
    <mergeCell ref="AC72:AC75"/>
    <mergeCell ref="C64:C67"/>
    <mergeCell ref="D64:D67"/>
    <mergeCell ref="E64:E67"/>
    <mergeCell ref="F64:F67"/>
    <mergeCell ref="G64:G67"/>
    <mergeCell ref="H64:H67"/>
    <mergeCell ref="A64:A67"/>
    <mergeCell ref="B64:B67"/>
    <mergeCell ref="F68:F71"/>
    <mergeCell ref="S109:S112"/>
    <mergeCell ref="B109:B112"/>
    <mergeCell ref="E109:E112"/>
    <mergeCell ref="Z167:Z170"/>
    <mergeCell ref="AC130:AC133"/>
    <mergeCell ref="Z130:Z133"/>
    <mergeCell ref="F130:F133"/>
    <mergeCell ref="Y126:Y129"/>
    <mergeCell ref="Z126:Z129"/>
    <mergeCell ref="Z147:Z150"/>
    <mergeCell ref="AC139:AC142"/>
    <mergeCell ref="Z135:Z138"/>
    <mergeCell ref="AC135:AC138"/>
    <mergeCell ref="Y139:Y142"/>
    <mergeCell ref="Y143:Y146"/>
    <mergeCell ref="AC143:AC146"/>
    <mergeCell ref="AC151:AC154"/>
    <mergeCell ref="AC147:AC150"/>
    <mergeCell ref="Y135:Y138"/>
    <mergeCell ref="U143:U146"/>
    <mergeCell ref="D139:D142"/>
    <mergeCell ref="AC163:AC166"/>
    <mergeCell ref="A27:A30"/>
    <mergeCell ref="B27:B30"/>
    <mergeCell ref="A53:A59"/>
    <mergeCell ref="B53:B59"/>
    <mergeCell ref="C53:C59"/>
    <mergeCell ref="D53:D59"/>
    <mergeCell ref="E53:E59"/>
    <mergeCell ref="F53:F59"/>
    <mergeCell ref="G53:G59"/>
    <mergeCell ref="H53:H59"/>
    <mergeCell ref="E35:E38"/>
    <mergeCell ref="F35:F38"/>
    <mergeCell ref="G35:G38"/>
    <mergeCell ref="H35:H38"/>
    <mergeCell ref="A31:A34"/>
    <mergeCell ref="B31:B34"/>
    <mergeCell ref="C31:C34"/>
    <mergeCell ref="A39:A44"/>
    <mergeCell ref="B39:B44"/>
    <mergeCell ref="C39:C44"/>
    <mergeCell ref="D39:D44"/>
    <mergeCell ref="F27:F30"/>
    <mergeCell ref="G27:G30"/>
    <mergeCell ref="F31:F34"/>
    <mergeCell ref="G31:G34"/>
    <mergeCell ref="H27:H30"/>
    <mergeCell ref="F49:F52"/>
    <mergeCell ref="G49:G52"/>
    <mergeCell ref="H49:H52"/>
    <mergeCell ref="C60:C63"/>
    <mergeCell ref="D60:D63"/>
    <mergeCell ref="E60:E63"/>
    <mergeCell ref="F60:F63"/>
    <mergeCell ref="Z35:Z38"/>
    <mergeCell ref="AC35:AC38"/>
    <mergeCell ref="T45:T48"/>
    <mergeCell ref="U45:U48"/>
    <mergeCell ref="V45:V48"/>
    <mergeCell ref="W45:W48"/>
    <mergeCell ref="X45:X48"/>
    <mergeCell ref="Y45:Y48"/>
    <mergeCell ref="Z45:Z48"/>
    <mergeCell ref="AC45:AC48"/>
    <mergeCell ref="S45:S48"/>
    <mergeCell ref="H60:H63"/>
    <mergeCell ref="A60:A63"/>
    <mergeCell ref="B60:B63"/>
    <mergeCell ref="A45:A48"/>
    <mergeCell ref="B45:B48"/>
    <mergeCell ref="C45:C48"/>
    <mergeCell ref="D45:D48"/>
    <mergeCell ref="E45:E48"/>
    <mergeCell ref="F45:F48"/>
    <mergeCell ref="G45:G48"/>
    <mergeCell ref="H45:H48"/>
    <mergeCell ref="A49:A52"/>
    <mergeCell ref="B49:B52"/>
    <mergeCell ref="C49:C52"/>
    <mergeCell ref="D49:D52"/>
    <mergeCell ref="E49:E52"/>
    <mergeCell ref="G60:G63"/>
    <mergeCell ref="Y23:Y25"/>
    <mergeCell ref="Z23:Z25"/>
    <mergeCell ref="AC23:AC25"/>
    <mergeCell ref="V31:V34"/>
    <mergeCell ref="W31:W34"/>
    <mergeCell ref="X31:X34"/>
    <mergeCell ref="Y31:Y34"/>
    <mergeCell ref="Z31:Z34"/>
    <mergeCell ref="AC31:AC34"/>
    <mergeCell ref="T29:T30"/>
    <mergeCell ref="U29:U30"/>
    <mergeCell ref="V29:V30"/>
    <mergeCell ref="W29:W30"/>
    <mergeCell ref="X29:X30"/>
    <mergeCell ref="Y29:Y30"/>
    <mergeCell ref="Z29:Z30"/>
    <mergeCell ref="AC29:AC30"/>
    <mergeCell ref="A272:A275"/>
    <mergeCell ref="Y272:Y275"/>
    <mergeCell ref="E277:E280"/>
    <mergeCell ref="B277:B280"/>
    <mergeCell ref="H277:H280"/>
    <mergeCell ref="G277:G280"/>
    <mergeCell ref="F277:F280"/>
    <mergeCell ref="Z251:Z254"/>
    <mergeCell ref="AC251:AC254"/>
    <mergeCell ref="F247:F250"/>
    <mergeCell ref="G247:G250"/>
    <mergeCell ref="H247:H250"/>
    <mergeCell ref="A255:A258"/>
    <mergeCell ref="B255:B258"/>
    <mergeCell ref="C255:C258"/>
    <mergeCell ref="D255:D258"/>
    <mergeCell ref="E255:E258"/>
    <mergeCell ref="F255:F258"/>
    <mergeCell ref="G255:G258"/>
    <mergeCell ref="H255:H258"/>
    <mergeCell ref="S255:S258"/>
    <mergeCell ref="T255:T258"/>
    <mergeCell ref="U255:U258"/>
    <mergeCell ref="A259:A262"/>
    <mergeCell ref="C259:C262"/>
    <mergeCell ref="D259:D262"/>
    <mergeCell ref="E259:E262"/>
    <mergeCell ref="F259:F262"/>
    <mergeCell ref="G259:G262"/>
    <mergeCell ref="H259:H262"/>
    <mergeCell ref="S259:S262"/>
    <mergeCell ref="T259:T262"/>
    <mergeCell ref="A109:A112"/>
    <mergeCell ref="T109:T112"/>
    <mergeCell ref="U109:U112"/>
    <mergeCell ref="V109:V112"/>
    <mergeCell ref="W109:W112"/>
    <mergeCell ref="X109:X112"/>
    <mergeCell ref="Y109:Y112"/>
    <mergeCell ref="Z109:Z112"/>
    <mergeCell ref="AC109:AC112"/>
    <mergeCell ref="S18:S21"/>
    <mergeCell ref="T18:T21"/>
    <mergeCell ref="U18:U21"/>
    <mergeCell ref="V18:V21"/>
    <mergeCell ref="W18:W21"/>
    <mergeCell ref="X18:X21"/>
    <mergeCell ref="Y18:Y21"/>
    <mergeCell ref="Z18:Z21"/>
    <mergeCell ref="AC18:AC21"/>
    <mergeCell ref="S27:S28"/>
    <mergeCell ref="T27:T28"/>
    <mergeCell ref="U27:U28"/>
    <mergeCell ref="V27:V28"/>
    <mergeCell ref="W27:W28"/>
    <mergeCell ref="X27:X28"/>
    <mergeCell ref="Y27:Y28"/>
    <mergeCell ref="Z27:Z28"/>
    <mergeCell ref="AC27:AC28"/>
    <mergeCell ref="S23:S25"/>
    <mergeCell ref="T23:T25"/>
    <mergeCell ref="Y49:Y52"/>
    <mergeCell ref="Z49:Z52"/>
    <mergeCell ref="AC49:AC52"/>
    <mergeCell ref="S303:S304"/>
    <mergeCell ref="T303:T304"/>
    <mergeCell ref="U303:U304"/>
    <mergeCell ref="V303:V304"/>
    <mergeCell ref="W303:W304"/>
    <mergeCell ref="X303:X304"/>
    <mergeCell ref="Y303:Y304"/>
    <mergeCell ref="Z303:Z304"/>
    <mergeCell ref="AA303:AA304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S297:S298"/>
    <mergeCell ref="T297:T298"/>
    <mergeCell ref="U297:U298"/>
    <mergeCell ref="V297:V298"/>
    <mergeCell ref="W297:W298"/>
    <mergeCell ref="X297:X298"/>
    <mergeCell ref="Y297:Y298"/>
    <mergeCell ref="Z297:Z298"/>
    <mergeCell ref="AA297:AA298"/>
    <mergeCell ref="AC303:AC304"/>
    <mergeCell ref="AC297:AC298"/>
    <mergeCell ref="S299:S300"/>
    <mergeCell ref="T299:T300"/>
    <mergeCell ref="U299:U300"/>
    <mergeCell ref="V299:V300"/>
    <mergeCell ref="W299:W300"/>
    <mergeCell ref="X299:X300"/>
    <mergeCell ref="Y299:Y300"/>
    <mergeCell ref="Z299:Z300"/>
    <mergeCell ref="AA299:AA300"/>
    <mergeCell ref="AB299:AB300"/>
    <mergeCell ref="AC299:AC300"/>
    <mergeCell ref="AB301:AB302"/>
    <mergeCell ref="AC301:AC302"/>
    <mergeCell ref="C301:C304"/>
    <mergeCell ref="A301:A304"/>
    <mergeCell ref="B301:B304"/>
    <mergeCell ref="D301:D304"/>
    <mergeCell ref="E301:E304"/>
    <mergeCell ref="F301:F304"/>
    <mergeCell ref="G301:G304"/>
    <mergeCell ref="H301:H304"/>
    <mergeCell ref="S301:S302"/>
    <mergeCell ref="T301:T302"/>
    <mergeCell ref="U301:U302"/>
    <mergeCell ref="V301:V302"/>
    <mergeCell ref="W301:W302"/>
    <mergeCell ref="X301:X302"/>
    <mergeCell ref="Y301:Y302"/>
    <mergeCell ref="Z301:Z302"/>
    <mergeCell ref="AA301:AA302"/>
  </mergeCells>
  <pageMargins left="0.59055118110236227" right="0.59055118110236227" top="1.1811023622047245" bottom="0.78740157480314965" header="0.31496062992125984" footer="0.31496062992125984"/>
  <pageSetup paperSize="9" scale="28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2024-03-07T06:56:27Z</dcterms:modified>
</cp:coreProperties>
</file>