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3956" yWindow="-336" windowWidth="28200" windowHeight="1303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Лист1!$17:$21</definedName>
    <definedName name="_xlnm.Print_Area" localSheetId="0">Лист1!$A$1:$R$715</definedName>
  </definedNames>
  <calcPr calcId="162913" iterate="1"/>
</workbook>
</file>

<file path=xl/calcChain.xml><?xml version="1.0" encoding="utf-8"?>
<calcChain xmlns="http://schemas.openxmlformats.org/spreadsheetml/2006/main">
  <c r="I551" i="1" l="1"/>
  <c r="H551" i="1"/>
  <c r="I639" i="1"/>
  <c r="H639" i="1"/>
  <c r="I635" i="1"/>
  <c r="H635" i="1"/>
  <c r="I631" i="1"/>
  <c r="H631" i="1"/>
  <c r="I627" i="1"/>
  <c r="H627" i="1"/>
  <c r="I623" i="1"/>
  <c r="H623" i="1"/>
  <c r="I619" i="1"/>
  <c r="H619" i="1"/>
  <c r="I615" i="1"/>
  <c r="H615" i="1"/>
  <c r="I611" i="1"/>
  <c r="H611" i="1"/>
  <c r="I607" i="1"/>
  <c r="H607" i="1"/>
  <c r="I603" i="1"/>
  <c r="H603" i="1"/>
  <c r="I599" i="1"/>
  <c r="H599" i="1"/>
  <c r="I595" i="1"/>
  <c r="H595" i="1"/>
  <c r="I591" i="1"/>
  <c r="H591" i="1"/>
  <c r="I590" i="1"/>
  <c r="H590" i="1"/>
  <c r="I589" i="1"/>
  <c r="H589" i="1"/>
  <c r="H569" i="1" s="1"/>
  <c r="I588" i="1"/>
  <c r="H588" i="1"/>
  <c r="I583" i="1"/>
  <c r="H583" i="1"/>
  <c r="I579" i="1"/>
  <c r="H579" i="1"/>
  <c r="I575" i="1"/>
  <c r="H575" i="1"/>
  <c r="I571" i="1"/>
  <c r="H571" i="1"/>
  <c r="I570" i="1"/>
  <c r="H570" i="1"/>
  <c r="I568" i="1"/>
  <c r="I567" i="1" s="1"/>
  <c r="H568" i="1"/>
  <c r="H567" i="1" l="1"/>
  <c r="H587" i="1"/>
  <c r="I587" i="1"/>
  <c r="I702" i="1"/>
  <c r="I701" i="1"/>
  <c r="I699" i="1" l="1"/>
  <c r="J695" i="1"/>
  <c r="Q691" i="1"/>
  <c r="J650" i="1" l="1"/>
  <c r="J607" i="1"/>
  <c r="J603" i="1"/>
  <c r="H646" i="1"/>
  <c r="H645" i="1"/>
  <c r="H644" i="1"/>
  <c r="J635" i="1"/>
  <c r="J631" i="1"/>
  <c r="J627" i="1"/>
  <c r="I559" i="1"/>
  <c r="H559" i="1"/>
  <c r="I543" i="1"/>
  <c r="H543" i="1"/>
  <c r="I536" i="1"/>
  <c r="H536" i="1"/>
  <c r="H643" i="1" l="1"/>
  <c r="I525" i="1" l="1"/>
  <c r="H525" i="1"/>
  <c r="I520" i="1"/>
  <c r="I516" i="1"/>
  <c r="I512" i="1"/>
  <c r="I508" i="1"/>
  <c r="I504" i="1"/>
  <c r="I500" i="1"/>
  <c r="I496" i="1"/>
  <c r="I492" i="1"/>
  <c r="I488" i="1"/>
  <c r="I484" i="1"/>
  <c r="I480" i="1"/>
  <c r="I476" i="1"/>
  <c r="I472" i="1"/>
  <c r="I468" i="1"/>
  <c r="I464" i="1"/>
  <c r="I460" i="1"/>
  <c r="I456" i="1"/>
  <c r="I452" i="1"/>
  <c r="I448" i="1"/>
  <c r="I444" i="1"/>
  <c r="I440" i="1"/>
  <c r="I436" i="1"/>
  <c r="I432" i="1"/>
  <c r="I428" i="1"/>
  <c r="I424" i="1"/>
  <c r="I420" i="1"/>
  <c r="I416" i="1"/>
  <c r="I412" i="1"/>
  <c r="I408" i="1"/>
  <c r="I404" i="1"/>
  <c r="I400" i="1"/>
  <c r="I396" i="1"/>
  <c r="I392" i="1"/>
  <c r="I388" i="1"/>
  <c r="I384" i="1"/>
  <c r="I380" i="1"/>
  <c r="I379" i="1"/>
  <c r="I376" i="1" s="1"/>
  <c r="I372" i="1"/>
  <c r="I368" i="1"/>
  <c r="I364" i="1"/>
  <c r="I362" i="1"/>
  <c r="I361" i="1"/>
  <c r="H520" i="1"/>
  <c r="H516" i="1"/>
  <c r="H512" i="1"/>
  <c r="H508" i="1"/>
  <c r="H504" i="1"/>
  <c r="H500" i="1"/>
  <c r="H496" i="1"/>
  <c r="H492" i="1"/>
  <c r="H488" i="1"/>
  <c r="H484" i="1"/>
  <c r="H480" i="1"/>
  <c r="H476" i="1"/>
  <c r="H472" i="1"/>
  <c r="H468" i="1"/>
  <c r="H464" i="1"/>
  <c r="H460" i="1"/>
  <c r="H456" i="1"/>
  <c r="H452" i="1"/>
  <c r="H448" i="1"/>
  <c r="H444" i="1"/>
  <c r="H440" i="1"/>
  <c r="H436" i="1"/>
  <c r="H432" i="1"/>
  <c r="H428" i="1"/>
  <c r="H424" i="1"/>
  <c r="H420" i="1"/>
  <c r="H416" i="1"/>
  <c r="H412" i="1"/>
  <c r="H408" i="1"/>
  <c r="H404" i="1"/>
  <c r="H400" i="1"/>
  <c r="H396" i="1"/>
  <c r="H392" i="1"/>
  <c r="H388" i="1"/>
  <c r="H384" i="1"/>
  <c r="H380" i="1"/>
  <c r="H379" i="1"/>
  <c r="H376" i="1" s="1"/>
  <c r="H372" i="1"/>
  <c r="H368" i="1"/>
  <c r="H364" i="1"/>
  <c r="H362" i="1"/>
  <c r="H361" i="1"/>
  <c r="I363" i="1" l="1"/>
  <c r="I360" i="1" s="1"/>
  <c r="H363" i="1"/>
  <c r="H360" i="1" s="1"/>
  <c r="I349" i="1" l="1"/>
  <c r="I345" i="1"/>
  <c r="I344" i="1"/>
  <c r="I340" i="1" s="1"/>
  <c r="I343" i="1"/>
  <c r="I339" i="1" s="1"/>
  <c r="I342" i="1"/>
  <c r="H349" i="1"/>
  <c r="H345" i="1"/>
  <c r="H344" i="1"/>
  <c r="H340" i="1" s="1"/>
  <c r="H343" i="1"/>
  <c r="H339" i="1" s="1"/>
  <c r="H342" i="1"/>
  <c r="P325" i="1"/>
  <c r="P323" i="1"/>
  <c r="I323" i="1"/>
  <c r="I319" i="1"/>
  <c r="I315" i="1"/>
  <c r="I311" i="1"/>
  <c r="I307" i="1"/>
  <c r="I306" i="1"/>
  <c r="I305" i="1"/>
  <c r="I304" i="1"/>
  <c r="H323" i="1"/>
  <c r="H319" i="1"/>
  <c r="H315" i="1"/>
  <c r="H311" i="1"/>
  <c r="H307" i="1"/>
  <c r="H306" i="1"/>
  <c r="H305" i="1"/>
  <c r="H304" i="1"/>
  <c r="P315" i="1"/>
  <c r="P151" i="1"/>
  <c r="I151" i="1"/>
  <c r="I147" i="1"/>
  <c r="I143" i="1"/>
  <c r="I139" i="1"/>
  <c r="I135" i="1"/>
  <c r="I131" i="1"/>
  <c r="I130" i="1"/>
  <c r="I129" i="1"/>
  <c r="I128" i="1"/>
  <c r="I168" i="1"/>
  <c r="I164" i="1"/>
  <c r="I160" i="1"/>
  <c r="I159" i="1"/>
  <c r="I157" i="1"/>
  <c r="I293" i="1"/>
  <c r="I289" i="1"/>
  <c r="I285" i="1"/>
  <c r="I281" i="1"/>
  <c r="I277" i="1"/>
  <c r="I273" i="1"/>
  <c r="I269" i="1"/>
  <c r="I265" i="1"/>
  <c r="I261" i="1"/>
  <c r="I260" i="1"/>
  <c r="I259" i="1"/>
  <c r="I258" i="1"/>
  <c r="I253" i="1"/>
  <c r="I252" i="1"/>
  <c r="I251" i="1"/>
  <c r="I250" i="1"/>
  <c r="I225" i="1"/>
  <c r="I220" i="1"/>
  <c r="I219" i="1"/>
  <c r="I218" i="1"/>
  <c r="I213" i="1"/>
  <c r="I209" i="1"/>
  <c r="I208" i="1"/>
  <c r="I207" i="1"/>
  <c r="I206" i="1"/>
  <c r="I201" i="1"/>
  <c r="I197" i="1"/>
  <c r="I189" i="1" s="1"/>
  <c r="I192" i="1"/>
  <c r="I185" i="1"/>
  <c r="I181" i="1"/>
  <c r="I180" i="1"/>
  <c r="I179" i="1"/>
  <c r="I178" i="1"/>
  <c r="H293" i="1"/>
  <c r="H289" i="1"/>
  <c r="H285" i="1"/>
  <c r="H281" i="1"/>
  <c r="H277" i="1"/>
  <c r="H273" i="1"/>
  <c r="H269" i="1"/>
  <c r="H265" i="1"/>
  <c r="H261" i="1"/>
  <c r="H260" i="1"/>
  <c r="H259" i="1"/>
  <c r="H258" i="1"/>
  <c r="H253" i="1"/>
  <c r="H252" i="1"/>
  <c r="H251" i="1"/>
  <c r="H250" i="1"/>
  <c r="H225" i="1"/>
  <c r="H220" i="1"/>
  <c r="H219" i="1"/>
  <c r="H218" i="1"/>
  <c r="H213" i="1"/>
  <c r="H209" i="1"/>
  <c r="H208" i="1"/>
  <c r="H207" i="1"/>
  <c r="H206" i="1"/>
  <c r="H201" i="1"/>
  <c r="H197" i="1"/>
  <c r="H189" i="1" s="1"/>
  <c r="H192" i="1"/>
  <c r="H185" i="1"/>
  <c r="H181" i="1"/>
  <c r="H180" i="1"/>
  <c r="H179" i="1"/>
  <c r="H178" i="1"/>
  <c r="P293" i="1"/>
  <c r="P285" i="1"/>
  <c r="J285" i="1" l="1"/>
  <c r="I177" i="1"/>
  <c r="Q303" i="1"/>
  <c r="I176" i="1"/>
  <c r="I356" i="1" s="1"/>
  <c r="I156" i="1"/>
  <c r="J311" i="1"/>
  <c r="I175" i="1"/>
  <c r="I205" i="1"/>
  <c r="H175" i="1"/>
  <c r="H205" i="1"/>
  <c r="H176" i="1"/>
  <c r="H257" i="1"/>
  <c r="H341" i="1"/>
  <c r="J253" i="1"/>
  <c r="I217" i="1"/>
  <c r="I249" i="1"/>
  <c r="I257" i="1"/>
  <c r="H303" i="1"/>
  <c r="I303" i="1"/>
  <c r="I174" i="1"/>
  <c r="Q173" i="1"/>
  <c r="H177" i="1"/>
  <c r="I341" i="1"/>
  <c r="H217" i="1"/>
  <c r="H249" i="1"/>
  <c r="J323" i="1"/>
  <c r="H174" i="1"/>
  <c r="H173" i="1" s="1"/>
  <c r="J293" i="1"/>
  <c r="I127" i="1"/>
  <c r="H338" i="1"/>
  <c r="H337" i="1" s="1"/>
  <c r="I338" i="1"/>
  <c r="I337" i="1" s="1"/>
  <c r="I173" i="1" l="1"/>
  <c r="J249" i="1"/>
  <c r="I353" i="1"/>
  <c r="H168" i="1"/>
  <c r="H164" i="1"/>
  <c r="H160" i="1"/>
  <c r="H159" i="1"/>
  <c r="H157" i="1"/>
  <c r="H151" i="1"/>
  <c r="J151" i="1" s="1"/>
  <c r="H147" i="1"/>
  <c r="J147" i="1" s="1"/>
  <c r="H143" i="1"/>
  <c r="H139" i="1"/>
  <c r="H135" i="1"/>
  <c r="H131" i="1"/>
  <c r="H130" i="1"/>
  <c r="H356" i="1" s="1"/>
  <c r="H129" i="1"/>
  <c r="H128" i="1"/>
  <c r="G58" i="1"/>
  <c r="G66" i="1"/>
  <c r="H156" i="1" l="1"/>
  <c r="H353" i="1"/>
  <c r="H127" i="1"/>
  <c r="I30" i="1"/>
  <c r="I29" i="1"/>
  <c r="I28" i="1"/>
  <c r="I27" i="1"/>
  <c r="H30" i="1"/>
  <c r="H29" i="1"/>
  <c r="H28" i="1"/>
  <c r="H27" i="1"/>
  <c r="I26" i="1" l="1"/>
  <c r="H26" i="1"/>
  <c r="P488" i="1"/>
  <c r="P416" i="1"/>
  <c r="P412" i="1"/>
  <c r="P388" i="1"/>
  <c r="P384" i="1"/>
  <c r="P375" i="1"/>
  <c r="P372" i="1"/>
  <c r="P371" i="1"/>
  <c r="P368" i="1"/>
  <c r="Q360" i="1" l="1"/>
  <c r="R358" i="1" s="1"/>
  <c r="P35" i="1"/>
  <c r="G705" i="1" l="1"/>
  <c r="G706" i="1"/>
  <c r="G704" i="1"/>
  <c r="G703" i="1" l="1"/>
  <c r="H702" i="1" l="1"/>
  <c r="H701" i="1"/>
  <c r="H683" i="1"/>
  <c r="H699" i="1" l="1"/>
  <c r="J699" i="1" s="1"/>
  <c r="I532" i="1"/>
  <c r="I530" i="1"/>
  <c r="H532" i="1"/>
  <c r="H531" i="1"/>
  <c r="H530" i="1" l="1"/>
  <c r="H529" i="1" s="1"/>
  <c r="I529" i="1"/>
  <c r="I674" i="1" l="1"/>
  <c r="I673" i="1"/>
  <c r="I672" i="1"/>
  <c r="I644" i="1"/>
  <c r="I704" i="1" s="1"/>
  <c r="I646" i="1" l="1"/>
  <c r="I643" i="1" s="1"/>
  <c r="I671" i="1" l="1"/>
  <c r="H673" i="1"/>
  <c r="H674" i="1"/>
  <c r="H672" i="1"/>
  <c r="H671" i="1" l="1"/>
  <c r="H298" i="1"/>
  <c r="J353" i="1" l="1"/>
  <c r="H704" i="1"/>
  <c r="R648" i="1"/>
  <c r="Q695" i="1"/>
  <c r="R677" i="1" s="1"/>
  <c r="P551" i="1"/>
  <c r="Q551" i="1" s="1"/>
  <c r="P543" i="1"/>
  <c r="Q543" i="1" s="1"/>
  <c r="P536" i="1"/>
  <c r="Q536" i="1" s="1"/>
  <c r="P143" i="1"/>
  <c r="P32" i="1"/>
  <c r="P30" i="1"/>
  <c r="J671" i="1"/>
  <c r="J654" i="1"/>
  <c r="J639" i="1"/>
  <c r="J643" i="1"/>
  <c r="J587" i="1"/>
  <c r="J575" i="1"/>
  <c r="J583" i="1"/>
  <c r="J559" i="1"/>
  <c r="J551" i="1"/>
  <c r="J543" i="1"/>
  <c r="J536" i="1"/>
  <c r="J529" i="1"/>
  <c r="J525" i="1"/>
  <c r="J508" i="1"/>
  <c r="J488" i="1"/>
  <c r="J376" i="1"/>
  <c r="J380" i="1"/>
  <c r="J360" i="1"/>
  <c r="J315" i="1"/>
  <c r="J303" i="1"/>
  <c r="J164" i="1"/>
  <c r="J160" i="1"/>
  <c r="J156" i="1"/>
  <c r="J51" i="1"/>
  <c r="R534" i="1" l="1"/>
  <c r="Q127" i="1"/>
  <c r="R56" i="1" s="1"/>
  <c r="Q26" i="1"/>
  <c r="R25" i="1" s="1"/>
  <c r="I683" i="1"/>
  <c r="H703" i="1" l="1"/>
  <c r="J567" i="1" l="1"/>
  <c r="I328" i="1" l="1"/>
  <c r="J173" i="1"/>
  <c r="R703" i="1" s="1"/>
  <c r="J143" i="1"/>
  <c r="J127" i="1"/>
  <c r="I35" i="1"/>
  <c r="I39" i="1"/>
  <c r="J30" i="1"/>
  <c r="J26" i="1"/>
  <c r="I703" i="1" l="1"/>
  <c r="J703" i="1" s="1"/>
  <c r="G298" i="1" l="1"/>
  <c r="H66" i="1" l="1"/>
  <c r="H58" i="1"/>
  <c r="E32" i="2" l="1"/>
  <c r="G20" i="2"/>
  <c r="H20" i="2"/>
  <c r="I20" i="2"/>
  <c r="J20" i="2"/>
  <c r="F20" i="2"/>
</calcChain>
</file>

<file path=xl/sharedStrings.xml><?xml version="1.0" encoding="utf-8"?>
<sst xmlns="http://schemas.openxmlformats.org/spreadsheetml/2006/main" count="2709" uniqueCount="442">
  <si>
    <t>№ п/п</t>
  </si>
  <si>
    <t>единица измерения</t>
  </si>
  <si>
    <t>х</t>
  </si>
  <si>
    <t>стало</t>
  </si>
  <si>
    <t>было</t>
  </si>
  <si>
    <t>ОТЧЕТ</t>
  </si>
  <si>
    <t>о реализации муниципальной программы Калачинского муниципального района Омской области</t>
  </si>
  <si>
    <t xml:space="preserve">Наименование мероприятия
муниципальной программы 
Калачинского муниципального района Омской области (далее –
 муниципальная программа про-грамма)
</t>
  </si>
  <si>
    <t>Объем финансирования мероприятия муниципальной программы (рублей)</t>
  </si>
  <si>
    <t>План</t>
  </si>
  <si>
    <t xml:space="preserve">Главный распорядитель бюджетных средств 
районного бюджета
</t>
  </si>
  <si>
    <t>Наименование</t>
  </si>
  <si>
    <t>Всего</t>
  </si>
  <si>
    <t>Источники финансирования</t>
  </si>
  <si>
    <t>Значение</t>
  </si>
  <si>
    <t>Уровень финансового обеспечения основных мероприятий</t>
  </si>
  <si>
    <t>Степень достижения целевых индикаторов основных мероприятий</t>
  </si>
  <si>
    <t>Расчет эффективности реализации мероприятий</t>
  </si>
  <si>
    <t>Расчет эффективности n-й подпрограммы</t>
  </si>
  <si>
    <t>1.</t>
  </si>
  <si>
    <t>1.1.</t>
  </si>
  <si>
    <t>1.1.1.</t>
  </si>
  <si>
    <t>1.1.2.</t>
  </si>
  <si>
    <t>1.1.3.</t>
  </si>
  <si>
    <t>2.1.</t>
  </si>
  <si>
    <t>2.1.1.</t>
  </si>
  <si>
    <t>2.1.2.</t>
  </si>
  <si>
    <t>Итого по подпрограмме 1 муниципальной программы</t>
  </si>
  <si>
    <t>Всего по муниципальной программе</t>
  </si>
  <si>
    <t xml:space="preserve">Приложение № 4
к Порядку принятия решений о разработке
 муниципальных программ Калачинского муниципального района 
Омской области, их формирования и реализации
</t>
  </si>
  <si>
    <t>Раздел</t>
  </si>
  <si>
    <t>Подраздел</t>
  </si>
  <si>
    <t>Коды классификации расходов</t>
  </si>
  <si>
    <t>Задача 2 подпрограммы 1 муниципальной программы
Информационная, методическая, организационно-кадровая поддержка субъектов малого и среднего предпринимательства</t>
  </si>
  <si>
    <t>мероприятие 2 ОМ 2 ПП - Организация информационно-консультационной поддержки субъектов малого и среднего предпринимательства</t>
  </si>
  <si>
    <t>Увеличение объема отгруженных товаров собственного производства, выполненных работ, оказанных услуг организациями малого и среднего предпринимательства</t>
  </si>
  <si>
    <t>в % к предыдущему году</t>
  </si>
  <si>
    <t>1.1.4.</t>
  </si>
  <si>
    <t>1.1.5.</t>
  </si>
  <si>
    <t>Итого по подпрограмме 2 муниципальной программы</t>
  </si>
  <si>
    <t>Комитет по образованию</t>
  </si>
  <si>
    <t>Администрация КМР</t>
  </si>
  <si>
    <t>всего, в т.ч.:</t>
  </si>
  <si>
    <t>районный бюджет</t>
  </si>
  <si>
    <t>областной бюджет</t>
  </si>
  <si>
    <t>04</t>
  </si>
  <si>
    <t>12</t>
  </si>
  <si>
    <t>2.</t>
  </si>
  <si>
    <t>3.</t>
  </si>
  <si>
    <t>3.1.</t>
  </si>
  <si>
    <t>03</t>
  </si>
  <si>
    <t>3.1.1.</t>
  </si>
  <si>
    <t>3.1.2.</t>
  </si>
  <si>
    <t>3.1.3.</t>
  </si>
  <si>
    <t>4.</t>
  </si>
  <si>
    <t>4.1.</t>
  </si>
  <si>
    <t>4.1.1.</t>
  </si>
  <si>
    <t>4.1.2.</t>
  </si>
  <si>
    <t>4.1.3.</t>
  </si>
  <si>
    <t>5.</t>
  </si>
  <si>
    <t>5.1.</t>
  </si>
  <si>
    <t>5.1.1.</t>
  </si>
  <si>
    <t>изготовление проектно-сметной  документации с изысканиями, проведение экспертизы</t>
  </si>
  <si>
    <t>строительно-монтажные работы</t>
  </si>
  <si>
    <t>5.1.2.</t>
  </si>
  <si>
    <t>5.1.3.</t>
  </si>
  <si>
    <t>5.1.4.</t>
  </si>
  <si>
    <t>%</t>
  </si>
  <si>
    <t>6.</t>
  </si>
  <si>
    <t>6.1.</t>
  </si>
  <si>
    <t>6.1.1.</t>
  </si>
  <si>
    <t>6.1.2.</t>
  </si>
  <si>
    <t>6.1.3.</t>
  </si>
  <si>
    <t>7.</t>
  </si>
  <si>
    <t>Задача 7 подпрограммы 2 муниципальной программы
Решение прочих задач в сфере ЖКХ</t>
  </si>
  <si>
    <t>7.1.</t>
  </si>
  <si>
    <t>Основное мероприятие 7 ПП  -  Расходы на подготовку и прохождение отопительного периода для оплаты потребления топливно-энергетических ресурсов муниципальных учреждений</t>
  </si>
  <si>
    <t>8.</t>
  </si>
  <si>
    <t>8.1.</t>
  </si>
  <si>
    <t>единиц</t>
  </si>
  <si>
    <t>км</t>
  </si>
  <si>
    <t>шт.</t>
  </si>
  <si>
    <t>Цель подпрограммы 2 муниципальной программы 
Создание условий для динамичного развития сельского хозяйства Калачинского муниципального района за счет повышения эффективности деятельности органов местного самоуправления</t>
  </si>
  <si>
    <t>Управление сельского хозяйства и продовольствия администрации Калачинского муниципального района</t>
  </si>
  <si>
    <t>05</t>
  </si>
  <si>
    <t>1.1.6.</t>
  </si>
  <si>
    <t>1.1.7.</t>
  </si>
  <si>
    <t>2.1.3.</t>
  </si>
  <si>
    <t>2.1.4.</t>
  </si>
  <si>
    <t>Проведение ежегодного конкурса операторов машинного доения коров</t>
  </si>
  <si>
    <t>Проведение итогов смотра на лучшее ведение личного подсобного хозяйства " Молодежное подворье"</t>
  </si>
  <si>
    <t>Подведение итогов проведения ярморок Калачинского муниципального района</t>
  </si>
  <si>
    <t>Проведение районного смотра -конкурса на лучшее хранение сельскохозяйственной техники в Калачинском районе</t>
  </si>
  <si>
    <t>Проведение районного смотра -конкурса на лучшую подготовку техники (весна, осень) техосмотры</t>
  </si>
  <si>
    <t>Проведение ярморок -выставок в г.Омске (оплата за место, баннеры и т.д.)</t>
  </si>
  <si>
    <t>Участие в выездных обласчтных соревнованиях (животноводство, растениеводство)</t>
  </si>
  <si>
    <t xml:space="preserve">Подведение итогов смотра лучшее ведение личного подсобного хозяйства и крестьянского( фермерского) хозяйства " Лучшее подворье" </t>
  </si>
  <si>
    <t>Подведение годовых итогов среди переработчиков</t>
  </si>
  <si>
    <t>Подведение итогов по закупке молока</t>
  </si>
  <si>
    <t>Субсидии на возмещение части затрат ЛПХ по оплате за пользованием пастбищ и 50% стоимости воды на одну корову</t>
  </si>
  <si>
    <t>Династия</t>
  </si>
  <si>
    <t>Участие в работе межрегионального агропромышленного форума «День Сибирского поля» в Алтайском крае</t>
  </si>
  <si>
    <t>Участие в работе межрегионального агропромышленного форума «День Сибирского поля» в Новосибирской области</t>
  </si>
  <si>
    <t>Организация и проведение областного конкурса операторов машинного доения коров</t>
  </si>
  <si>
    <t>Проведение районного конно-спортивного соревнования на приз главы Калачинского муниципального района</t>
  </si>
  <si>
    <t>2.1.5.</t>
  </si>
  <si>
    <t>единиц с нарастающим итогом</t>
  </si>
  <si>
    <t>человек</t>
  </si>
  <si>
    <t>Доля руководителей и специалистов СХО имеющих высшее профессиональное образование, в общей численности руководителей и главных специалистов СХО</t>
  </si>
  <si>
    <t>Объем производства молока во всех категориях хозяйств</t>
  </si>
  <si>
    <t>Удельный вес племенного скота в общем поголовье</t>
  </si>
  <si>
    <t>Уровень заболеваемости животных гиподерматозом</t>
  </si>
  <si>
    <t>Доля населенных пунктов, в которых осуществляется закуп молока (с учетом внутрипоселковой реализации), от общего количества населенных пунктов Калачинского района</t>
  </si>
  <si>
    <t>КУМИ</t>
  </si>
  <si>
    <t>Комитет финансов и контроля администрации КМР</t>
  </si>
  <si>
    <t>Совет КМР</t>
  </si>
  <si>
    <t>Количество подготовленных проектов о внесении изменений в документы территориального планирования, градостроительного зонирования, включая документацию для внесения сведений о границах территориальных зон в Единый государственный реестр недвижимости</t>
  </si>
  <si>
    <t>Основное мероприятие 1 ПП - Обеспечение транспортного сообщения по муниципальным маршрутам в границах Калачинского муниципального района</t>
  </si>
  <si>
    <t>Основное мероприятие 2 ПП - Формирование муниципальной маршрутной сети в пределах муниципального района</t>
  </si>
  <si>
    <t>Итого по подпрограмме 3 муниципальной программы</t>
  </si>
  <si>
    <t>Итого по подпрограмме 4 муниципальной программы</t>
  </si>
  <si>
    <t>Итого по подпрограмме 5 муниципальной программы</t>
  </si>
  <si>
    <t>Цель муниципальной программы
Развитие экономического потенциала Калачинского муниципального района Омской области</t>
  </si>
  <si>
    <t>федеральный бюджет</t>
  </si>
  <si>
    <t>08</t>
  </si>
  <si>
    <t>01</t>
  </si>
  <si>
    <t>13</t>
  </si>
  <si>
    <t>06</t>
  </si>
  <si>
    <t>Факт</t>
  </si>
  <si>
    <t>Целевые индикаторы реализации
мероприятия (группы мероприятий) муниципальной программы</t>
  </si>
  <si>
    <t xml:space="preserve">
ОЦЕНКА ЭФФЕКТИВНОСТИ
муниципальной программы Калачинского муниципального района Омской области 
«Развитие экономического потенциала Калачинского муниципального района на 2014-2019 годы»
За 2018 год
</t>
  </si>
  <si>
    <t>Расчет эффективаности муниципальной программы</t>
  </si>
  <si>
    <t>Е&gt;100%, в соответствии с методикой проведения оценки эффективности реализации муниципальной программы, выполнение программы эффективно.</t>
  </si>
  <si>
    <t>Е=(100,5+100+128,83+100+100+100)/6*100%=104,89</t>
  </si>
  <si>
    <t>Задача 1 подпрограммы 1 муниципальной программы
Реализация национальных проектов</t>
  </si>
  <si>
    <t>Цель подпрограммы 1 муниципальной программы
Обеспечение развития малого и среднего предпринимательства в Калачинском муниципальном районе</t>
  </si>
  <si>
    <t>Мероприятие 1 ОМ 1 ПП - Предоставление грантов начинающим субъектам малого предпринимательства</t>
  </si>
  <si>
    <t>мероприятие 1 ОМ 2 ПП - Участие в региональных мероприятиях, посвященных развитию малого и среднего предпринимательства</t>
  </si>
  <si>
    <t>мероприятие 3 ОМ 2 ПП - Оказание информационно-консультационной поддержки субъектам социального предпринимательства</t>
  </si>
  <si>
    <t>Количество молодых семей получивших свидетельство о праве на получение социальных выплат</t>
  </si>
  <si>
    <t>7.1.1.</t>
  </si>
  <si>
    <t>меропритие 1 ОМ 7 ПП -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Калачинского муниципального района Омской области</t>
  </si>
  <si>
    <t>Уровень освоения лимитов бюджетных обязательств, направленных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района</t>
  </si>
  <si>
    <t>8.1.1.</t>
  </si>
  <si>
    <t>*- с 2019 года объем финансирования осуществляется на мероприятие с наименованием "мероприятие 1 ОМ 1 ПП  - Капитальный ремонт и ремонт автомобильных дорог, находящихся в собственности Калачинского муниципального района"</t>
  </si>
  <si>
    <t>"Развитие экономического потенциала Калачинского муниципального района на 2020-2025 годы"</t>
  </si>
  <si>
    <t xml:space="preserve">федеральный бюджет </t>
  </si>
  <si>
    <t>Цель подпрограммы 2 муниципальной программы 
 Улучшение качества жизни населения за счет повышения эффективности функционирования жилищно-коммунального хозяйства в целом</t>
  </si>
  <si>
    <t>Задача 1 подпрограммы 2 муниципальной программы
Повышение энергетической эффективности и сокращение энергетических издержек</t>
  </si>
  <si>
    <t>Основное мероприятие 1 ПП - Реализация мер по обеспечению энергетической эффективности</t>
  </si>
  <si>
    <t>Задача 2 подпрограммы 2 муниципальной программы
Создание безопасных и комфортных условий проживания граждан</t>
  </si>
  <si>
    <t xml:space="preserve">семей </t>
  </si>
  <si>
    <t>мероприятие 5 ОМ 2 ПП - Приобретение жилых помещений в многоквартирных жилых домах по договорам купли-продажи в целях формирования муниципального специализированного жилищного фонда или муниципального  жилищного фонда коммерческого использования (арендного жилья)</t>
  </si>
  <si>
    <t>Количество жилых помещений, приобретенных в муниципальную собственность по договорам купли-продажи для предоставления гражданам на условиях договора найма специализированного жилого помещения или муниципального жилищного фонда коммерческого использования (арендного жилья)</t>
  </si>
  <si>
    <t xml:space="preserve">единиц </t>
  </si>
  <si>
    <t>Задача 3 подпрограммы 2 муниципальной программы
Осуществление полномочий в сфере ЖКХ</t>
  </si>
  <si>
    <t>Основное мероприятие 3 ПП - Реализация мер по обеспечению организации в границах сельских поселений электро, тепло, газо и водоснабжения населения, водоотведения, снабжения населения топливом</t>
  </si>
  <si>
    <t>мероприятие 1 ОМ 3 ПП -Организация в границах сельских поселений электро, тепло, газо и водоснабжения населения, водоотведения, снабжения населения топливом</t>
  </si>
  <si>
    <t>мероприятие 2 ОМ 3 ПП - Предоставление субсидий на возмещение затрат юридическим лицам, осуществляющим оказание услуг по водоснабжению населения Калачинского муниципального района Омской области</t>
  </si>
  <si>
    <t>мероприятие 3 ОМ 3 ПП - Выполнение комплекса работ по  ремонту объекта НФС 1-го подъема Калачинского водозабора в с. Воскресенка Омской области</t>
  </si>
  <si>
    <t>Задача 4 подпрограммы 2 муниципальной программы
Обеспечение питьевой водой жителей Калачинского муниципального района</t>
  </si>
  <si>
    <t>Основное мероприятие 4 ПП - Модернизация системы водоснабжения Калачинского муниципального района</t>
  </si>
  <si>
    <t>Строительство и реконструкция водопроводных сетей, реконструкция водозабора</t>
  </si>
  <si>
    <t>4.1.1.1.</t>
  </si>
  <si>
    <t>4.1.1.2.</t>
  </si>
  <si>
    <t>мероприятие 2 ОМ 4 ПП  - Реконструкция сетей водоснабжения с. Куликово Калачинского муниципального района Омской области</t>
  </si>
  <si>
    <t>4.1.2.1.</t>
  </si>
  <si>
    <t>4.1.2.2.</t>
  </si>
  <si>
    <t>4.1.4.</t>
  </si>
  <si>
    <t>мероприятие 4 ОМ 4 ПП - Реконструкция сети водоснабжения с. Осокино, в т.ч.:</t>
  </si>
  <si>
    <t>4.1.4.1.</t>
  </si>
  <si>
    <t>4.1.4.2.</t>
  </si>
  <si>
    <t>4.1.5.</t>
  </si>
  <si>
    <t>мероприятие 5 ОМ 4 ПП - Реконструкция сетей водоснабжения с. Сорочино Калачинского района Омской области, в т.ч.</t>
  </si>
  <si>
    <t>4.1.5.1.</t>
  </si>
  <si>
    <t>4.1.5.2.</t>
  </si>
  <si>
    <t>4.1.6.</t>
  </si>
  <si>
    <t>мероприятие 6 ОМ 4 ПП  - Строительство водозаборовиз подземных источников в деревне Семеновка Калачинского муниципального района Омской области, в т.ч.:</t>
  </si>
  <si>
    <t>4.1.6.1.</t>
  </si>
  <si>
    <t>4.1.6.2.</t>
  </si>
  <si>
    <t>4.1.7.</t>
  </si>
  <si>
    <t>мероприятие 7 ОМ 4 ПП - Приобретение и установка локальной станции очистки  воды в здании насосной станции с. Ивановка Калачинского района Омской области</t>
  </si>
  <si>
    <t>4.1.8.</t>
  </si>
  <si>
    <t>мероприятие 8 ОМ 4 ПП - Приобретение технологического оборудования водохозяйственного назначения на водозабор насосно-фильтровальной станции 1-го подъема Калачинского водозабора в с. Воскресенка</t>
  </si>
  <si>
    <t>4.1.9.</t>
  </si>
  <si>
    <t>4.1.9.1.</t>
  </si>
  <si>
    <t>мероприятие 1 мероприятия 9 ОМ 4 ПП - Приобретение и установка локальной станции очистки воды, оборудования для очистки и доочистки воды в с. Кабанье Калачинского района Омской области</t>
  </si>
  <si>
    <t>Задача 5 подпрограммы 2 муниципальной программы
Газификация населенных пунктов Калачинского муниципального района</t>
  </si>
  <si>
    <t>Основное мероприятие 5 ПП - Модернизация системы газоснабжения Калачинского муниципального района</t>
  </si>
  <si>
    <t>Строительство газораспределительных сетей</t>
  </si>
  <si>
    <t>Задача 6 подпрограммы 2 муниципальной программы
Решение вопросов местного значения в сфере обращения с отходами</t>
  </si>
  <si>
    <t>Основное мероприятие 6 ПП - Организация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</si>
  <si>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Создание мест (площадок) накопления ТКО</t>
  </si>
  <si>
    <t>мероприятие 1 ОМ 6 ПП - Cоздание мест (площадок) накопления твердых коммунальных отходов</t>
  </si>
  <si>
    <t>мероприятие 2 ОМ 6 ПП - Приобретение контейнеров (бункеров)</t>
  </si>
  <si>
    <t>Задача 8 подпрограммы 2 муниципальной программы
Реализация национальных проектов</t>
  </si>
  <si>
    <t>Основное мероприятие 8 ПП - Реализация регионального проекта "Чистая вода", направленного на достижение целей федерального проекта "Чистая вода"</t>
  </si>
  <si>
    <t>мероприятие 1 ОМ 8 ПП  - Реконструкция сетей водоснабжения с. Куликово Калачинского муниципального района Омской области</t>
  </si>
  <si>
    <t>8.1.1.1.</t>
  </si>
  <si>
    <t>8.1.1.2.</t>
  </si>
  <si>
    <t xml:space="preserve">Задача 1 подпрограммы 3 муниципальной программы
Создание условий для функционирования сельского хозяйства </t>
  </si>
  <si>
    <t>Основное меропритие 1 ПП - Создание условий для функционирования сельского хозяйства, поддержка сельскохозяйственееной деятельности малых форм хозяйствования и создание условий для их развития</t>
  </si>
  <si>
    <t>мероприятие 1 ОМ 1 ПП - Возмещение расходов органам местного самоуправления сельских поселений по улучшению пастбищ для выпаса сельскохозяйственных животных личных подсобных хозяйств посредством приобритения  и высева семян многолетних трав</t>
  </si>
  <si>
    <t>мероприятие 2 ОМ 1 ПП - Создание и обеспечение функционирования муниципального сигмента информационно-телекомуникационной сети органов управления агропромышленного комплекса области ( далее АПК)</t>
  </si>
  <si>
    <t>Количество органов управления агропромышленного комплекса (далее – АПК) муниципального района, предоставляющего информацию в СИО СХ</t>
  </si>
  <si>
    <t>Количество органов местного самоуправления района, использующих функциональные возможности, предоставляемые СИО СХ</t>
  </si>
  <si>
    <t xml:space="preserve">единиц с нарастающим итогом </t>
  </si>
  <si>
    <t>мероприятие 3 ОМ 1 ПП - Субсидии на возмещение части затрат на переподготовку и повышение квалификации организациям, индивидуальным предпринимателям, осуществляющим переработку и ( 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</si>
  <si>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Количество руководителей и специалистов АПК, прошедших  профессиональную переподготовку и (или) повышение квалификации</t>
  </si>
  <si>
    <t>мероприятие 4 ОМ 1 ПП - Проведение смотров, соревнований по направлениям сельскохозяйственного производства</t>
  </si>
  <si>
    <t>1.1.4.1.</t>
  </si>
  <si>
    <t>Проведение соревнования по достижению высоких производственных показателей работы за год (среди работников, занятых в сельскохозяйственнном производстве)</t>
  </si>
  <si>
    <t>Проведение районного конкурса профессионального мастерства "Лучший тракторист-машинист сельскохозяйственного производства"</t>
  </si>
  <si>
    <t>1.1.4.2.</t>
  </si>
  <si>
    <t xml:space="preserve">Приобретение СХО, КФХ, включая индивидуальных предпринимателей, сельскохозяйственной техники (тракторов) </t>
  </si>
  <si>
    <t>1.1.4.3.</t>
  </si>
  <si>
    <t>т</t>
  </si>
  <si>
    <t>1.1.4.4.</t>
  </si>
  <si>
    <t>Проведение конкурса " Лучшие женщины Калачинского села"</t>
  </si>
  <si>
    <t>1.1.4.5.</t>
  </si>
  <si>
    <t>Проведение конкурса " Оператор по искуственному осеменению животных"</t>
  </si>
  <si>
    <t>1.1.4.6.</t>
  </si>
  <si>
    <t>1.1.4.7.</t>
  </si>
  <si>
    <t>1.1.4.8.</t>
  </si>
  <si>
    <t>Проведение смотра " День поля"</t>
  </si>
  <si>
    <t>1.1.4.9.</t>
  </si>
  <si>
    <t xml:space="preserve">Приобретение СХО, КФХ, включая индивидуальных предпринимателей, сельскохозяйственной техники (комбайнов зерноуборочных) </t>
  </si>
  <si>
    <t>1.1.4.10.</t>
  </si>
  <si>
    <t xml:space="preserve">Приобретение СХО, КФХ, включая индивидуальных предпринимателей, сельскохозяйственной техники (комбайнов кормоуборочных) </t>
  </si>
  <si>
    <t>1.1.4.11.</t>
  </si>
  <si>
    <t>1.1.4.12.</t>
  </si>
  <si>
    <t>1.1.4.13.</t>
  </si>
  <si>
    <t xml:space="preserve">Проведение конкурса на лучшую подготовку помещения  к зимовке скота </t>
  </si>
  <si>
    <t>1.1.4.14.</t>
  </si>
  <si>
    <t>1.1.4.15.</t>
  </si>
  <si>
    <t>1.1.4.16.</t>
  </si>
  <si>
    <t>1.1.4.17.</t>
  </si>
  <si>
    <t>1.1.4.18.</t>
  </si>
  <si>
    <t>1.1.4.19.</t>
  </si>
  <si>
    <t>1.1.4.20.</t>
  </si>
  <si>
    <t>1.1.4.21.</t>
  </si>
  <si>
    <t>1.1.4.22.</t>
  </si>
  <si>
    <t>мероприятие 5 ОМ 1 ПП - Организационно-методическое и техническое обеспечение охраны труда</t>
  </si>
  <si>
    <t>мероприятие 6 ОМ 1 ПП - Организационно-методическое и техническое обеспечение охраны труд</t>
  </si>
  <si>
    <t>мероприятие 7 ОМ 1 ПП - Участие в выставках, выездные мероприятия</t>
  </si>
  <si>
    <t>1.1.8.</t>
  </si>
  <si>
    <t>мероприятие 8 ОМ 1 ПП - Оказание несвязанной поддержки сельскохозяйственным товаропроизводителям в области растениеводства (оказание сельскохозяйственным товаропроизводителям несвязанной поддержки в области растениеводства, а также в области развития производства семенного картофеля и овощей открытого грунта)</t>
  </si>
  <si>
    <t>1.1.9.</t>
  </si>
  <si>
    <t>мероприятие 9 ОМ 1 ПП - Поддержка сельскохозяйственной деятельности малых форм хозяйствования и создание условий для их развития</t>
  </si>
  <si>
    <t>1.1.10.</t>
  </si>
  <si>
    <t>мероприятие 10 ОМ 1 ПП - Субсидии на возмещение части затрат гражданам, ведущим личное подсобное хозяйство (далее - ЛПХ), по производству молока</t>
  </si>
  <si>
    <t>1.1.11.</t>
  </si>
  <si>
    <t>мероприятие 11 ОМ 1 ПП - Поддержка развития семейных животноводческих ферм на базе КФХ</t>
  </si>
  <si>
    <t>1.1.12.</t>
  </si>
  <si>
    <t>мероприятие 12 ОМ 1 ПП - Поддержка начинающих фермеров</t>
  </si>
  <si>
    <t>1.1.13.</t>
  </si>
  <si>
    <t>мероприятие 13 ОМ 1 ПП - Субсидии гражданам, ведущим ЛПХ, на возмещение части затрат на содержание коров</t>
  </si>
  <si>
    <t>1.1.14.</t>
  </si>
  <si>
    <t>мероприятие 14 ОМ 1 ПП - Субсидии гражданам, ведущим ЛПХ, на возмещение части затрат на уплату процентов по долгосрочным, среднесрочным и краткосрочным кредитам (займам)</t>
  </si>
  <si>
    <t>1.1.15.</t>
  </si>
  <si>
    <t>мероприятие 15 ОМ 1 ПП - Расходы органам местного самоуправления для осуществления переданных полномочий</t>
  </si>
  <si>
    <t>1.1.16.</t>
  </si>
  <si>
    <t>мероприятие 16 ОМ 1 ПП - Организация проведения мероприятий по отлову и содержанию безнадзорных животных н атерритории Калачинского муниципального района Омской области</t>
  </si>
  <si>
    <t>1.1.17.</t>
  </si>
  <si>
    <t>мероприятие 17 ОМ 1 ПП - Субсидия гражданам, ведущих личное подсобное хозяйство, на возмещение части затрат на увеличение поголовья коров</t>
  </si>
  <si>
    <t>1.1.18.</t>
  </si>
  <si>
    <t>мероприятие 18 ОМ 1 ПП - Субсидии гражданам, ведущим личное подсобное хозяйство, на возмещение части затрат на развитие подотраслей животноводства, альтернативных свиноводству</t>
  </si>
  <si>
    <t>Задача 2 подпрограммы 3 муниципальной программы
 Руководство и управление в сфере установленных функций муниципальных органов Калачинского муниципального района Омской области</t>
  </si>
  <si>
    <t>Основное меропритие 2 ПП - Развитие управления сельскохозяйственным производством Калачинского муниципального района</t>
  </si>
  <si>
    <t>Цель подпрограммы 4 муниципальной программы 
Осуществление эффективного муниципального управления, управление общественными финансами и имуществом Калачинского муниципального района</t>
  </si>
  <si>
    <t>Основное мероприятие 1 ПП - Обеспечение эффективного осуществления своих полномочий Администрацией Калачинского муниципального района Омской области</t>
  </si>
  <si>
    <t>Степень соблюдения квалификационных требований при приеме на муниципальную службу в Администрацию Калачинского муниципального района</t>
  </si>
  <si>
    <t>Основное мероприятие 2 ПП - Формирование и развитие собственности Калачинского муниципального района</t>
  </si>
  <si>
    <t>Доля объектов, в отношении которых зарегистрировано право собственности Калачинского муниципального района от общего числа объектов недвижимости, подлежащих регистрации</t>
  </si>
  <si>
    <t>Основное мероприятие 3 ПП - Повышение качества управления муниципальными финансами Калачинского муниципального района Омской области</t>
  </si>
  <si>
    <t>Отношение объема расходов на содержание органов местного самоуправления Калачинского муниципального района к нормативу формирования расходов на содержание органов местного самоуправления Калачинского муниципального района</t>
  </si>
  <si>
    <t>Основное мероприятие 4 ПП - Обеспечение эффективного выполнения функций Совета Калачинского муниципального района Омской области</t>
  </si>
  <si>
    <t>Основное мероприятие 5 ПП - Прочие мероприятия в области муниципального управления</t>
  </si>
  <si>
    <t>мероприятие 2 ОМ 5 ПП - Организационно-методическое и техническое обеспечение охраны труда</t>
  </si>
  <si>
    <t>мероприятие 3 ОМ 5 ПП - Оформление технических планов и  постановка на государственный кадастровый учет газопроводов, в том числе бесхозяйных</t>
  </si>
  <si>
    <t>мероприятие 4 ОМ 5 ПП - Организация ритуальных услуг в части создания специальной службы по вопросам похоронного дела</t>
  </si>
  <si>
    <t>мероприятие 5 ОМ 5 ПП - 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</si>
  <si>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5.1.5.</t>
  </si>
  <si>
    <t>5.1.5.1.</t>
  </si>
  <si>
    <t>5.1.5.2.</t>
  </si>
  <si>
    <t>Куликовское сельское поселение Калачинского муниципального района Омской области</t>
  </si>
  <si>
    <t>Воскресенское сельское поселение Калачинского муниципального района Омской области</t>
  </si>
  <si>
    <t>5.1.5.3.</t>
  </si>
  <si>
    <t>5.1.6.</t>
  </si>
  <si>
    <t>мероприятие 6 ОМ 5 ПП - 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</si>
  <si>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 xml:space="preserve">Цель подпрограммы 5 муниципальной программы 
Обеспечение транспортного обслуживания населения муниципального района </t>
  </si>
  <si>
    <t>Задача 1 подпрограммы 5 муниципальной программы
Обеспечение доступности пассажирских перевозок</t>
  </si>
  <si>
    <t>Задача 2 подпрограммы 5 муниципальной программы
Обеспечение потребности населения в услугах по перевозке пассажиров транспортом общего пользования в границах муниципального района</t>
  </si>
  <si>
    <t>Задача 4 муниципальной программы 
Осуществление эффективного муниципального управления, управление общественными финансами и имуществом Калачинского муниципального района</t>
  </si>
  <si>
    <t>Е&gt;80%, в соответствии с методикой проведения оценки эффективности реализации муниципальной программы, степень эффективности реализации программы - высокая.</t>
  </si>
  <si>
    <t>Цель подпрограммы 6 муниципальной программы 
Комплексное обустройство сельских территорий Калачинского муниципального района</t>
  </si>
  <si>
    <t>Основное мероприятие 1 ПП - Улучшение жилищных условий сельского населения Калачинского муниципального района Омской области</t>
  </si>
  <si>
    <t>УСХ</t>
  </si>
  <si>
    <t>Основное мероприятие 2 ПП - Повышение уровня комплексного обустройства сел Калачинского муниципального района Омской области</t>
  </si>
  <si>
    <t>Количество реализованных общественно значимых проектов по благоустройству территорий</t>
  </si>
  <si>
    <t>Количество населенных пунктов в которых организованно освещение территории, включая архитектурную подсветку зданий, строений, сооружений, в том числе с использованием энергосберегающих технологий</t>
  </si>
  <si>
    <t>1.00</t>
  </si>
  <si>
    <t>Итого по подпрограмме 6 муниципальной программы</t>
  </si>
  <si>
    <t>Количество грантополучателей субъектов малого и среднего предпринимательства</t>
  </si>
  <si>
    <t>Количество созданных новых рабочих мест и (или) сохранение общего количества рабочих мест на период не менее 6 месяцев со дня получения грантовой поддержки</t>
  </si>
  <si>
    <t>Основное мероприятие 2 ПП -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</si>
  <si>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мероприятие  1 ОМ 1 ПП - Энергосбережение в организациях с участием муниципального образования и повышение энергетической эффективности этих организаций</t>
  </si>
  <si>
    <t>мероприятие 1 мероприятия 1 ОМ 1 ПП  - Установка приборов учета тепло, электроэнергии в бюджетных организациях Калачинского мунциипального района</t>
  </si>
  <si>
    <t>1.1.1.1.</t>
  </si>
  <si>
    <t>1.1.1.2.</t>
  </si>
  <si>
    <t>мероприятие 2 мероприятия 1 ОМ1 ПП - Установка приборов учета тепла, электроэнергии в учреждениях здравоохранения и социального обслуживания населения</t>
  </si>
  <si>
    <t xml:space="preserve">мероприятие 2 ОМ 1 ПП - Энергосбережение и повышение энергетической эффективности жилищного фонда, в том числе по проведению энергоэффективного капитального ремонта общего имущества в многоквартирных домах </t>
  </si>
  <si>
    <t>мероприятие 3 ОМ 1 ПП - Оснащение приборами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</t>
  </si>
  <si>
    <t>мероприятие 4 ОМ 1 ПП - Энергосбережение и повышение энергетической эффективности систем коммунальной инфраструктуры, направленных в том числе на развитие жилищно-коммунального хозяйства</t>
  </si>
  <si>
    <t>мероприяие 5 ОМ 1 ПП - Выявление бесхозяйных объектов недвижимого имущества, используемых для передачи энергетических ресурсов (включая газоснабжение,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</si>
  <si>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мероприятие 6 ОМ 1 ПП - 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</si>
  <si>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мерприятие 7 ОМ 1 ПП - Стимулирование производителей и потребителей энергетических ресурсов, организаций, осуществляющих передачу энергетических ресурсов, проведению мероприятий по энергосбережению, повышению энергетической эффективности и сокращению потрерь энергетических ресурсов</t>
  </si>
  <si>
    <t xml:space="preserve">мероприятие 8 ОМ 1 ПП -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 </t>
  </si>
  <si>
    <t>мероприятие 9 ОМ 1 ПП - Энергосбережение в транспортном комплексе и повышение его энергетической эффективности, в том числе замещению бензина и дизельного топлива, используемых транспортными средствами в качестве моторного топлива, альтернативными видами моторного топлива - природным газом, газовыми смесями, сжиженным углеводородным газом, электрической энергией, иными альтернативными видами моторного топлива с учетом доступности использования, близости расположения к источникам природного газа, газовых смесей, электрической энергии, иных альтернативных видов моторного топлива и экономической целесообразности такого замещения</t>
  </si>
  <si>
    <t>мероприятие 10 ОМ 1 ПП  - Обеспечение снижения энергетических издержек объектов муниципальной собственности Калачинского муниципального района</t>
  </si>
  <si>
    <t xml:space="preserve">мероприятие 11 ОМ 1 ПП - Информирование потребителей энергетических ресурсов об указаннфых мероприятиях и о способах энергосбережения и повышения энергетической эффективности </t>
  </si>
  <si>
    <t>1.1.11.1.</t>
  </si>
  <si>
    <t>мероприятие 1 мероприятия 11 ОМ 1 ПП  - Проведение информационной компании по пропаганде и популяризации идей энергосбережения и энергетической эффективности</t>
  </si>
  <si>
    <t>1.1.11.2.</t>
  </si>
  <si>
    <t>мероприятие 2 мероприятия 11 ОМ 1 ПП  - Формирование отчетности в Модуле «Информация об энергосбережении и повышении энергетической эффективности» в рамках обязательного энергетического обследования</t>
  </si>
  <si>
    <t>1.1.11.3.</t>
  </si>
  <si>
    <t>мероприятие 3 мероприятия 11 ОМ 1 ПП  - Актуализация программ по энергосбережению в учреждениях и организациях муниципальной формы собственности</t>
  </si>
  <si>
    <t xml:space="preserve">Удельный расход тепловой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</si>
  <si>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Гкал/кв.м</t>
  </si>
  <si>
    <t xml:space="preserve">Удельный расход электрической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</si>
  <si>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кВт*ч/кв.м</t>
  </si>
  <si>
    <t xml:space="preserve">Доля потребляемых муниципальными учреждениями природного газа, тепловой энергии, электрической энергии и воды, приобретаемых по приборам учета, в общем объеме потребляемых природного газа, тепловой энергии, электрической энергии и воды муниципальными учреждениями на территории Калачинского муниципального района Омской области </t>
  </si>
  <si>
    <t xml:space="preserve">Удельный расход тепловой энергии зданиями и помещениями здравоохранения и социального обслуживания населения </t>
  </si>
  <si>
    <t>Удельный расход электрической энергии зданиями и помещениями здравоохранения и социального обслуживания населения</t>
  </si>
  <si>
    <t xml:space="preserve">Доля многоквартирных домов, оснащенных коллективными (общедомовыми) приборами учета используемых энергетических ресурсов i по видам коммунальных ресурсов, в общем числе многоквартирных домов, расположенных на территории Калачинского муниципального района Омской области  </t>
  </si>
  <si>
    <t xml:space="preserve">Доля жилых, нежилых помещений в многоквартирных домах, жилых домах (домовладениях), оснащенных индивидуальными приборами учета используемых энергетических ресурсов по видам коммунальных ресурсов, в общем числе жилых, нежилых помещений в многоквартирных домах, жилых домах (домовладениях), расположенных на трерритории Калачинского муниципального района Омской области </t>
  </si>
  <si>
    <t>Удельный расход горячей воды в многоквартирных домах на территории Калачинского муниципального района Омской области ( в расчете на 1 жителя)</t>
  </si>
  <si>
    <t>Доля многоквартирных домов, расположенных на территории Калачинского муниципального района Омской области, имеющих класс энергетической эффективности "В" и выше</t>
  </si>
  <si>
    <t xml:space="preserve">Удельный расход тепловой энергии в многоквартирных домах, расположенных на территории Калачинского муниципального района Омской области </t>
  </si>
  <si>
    <t>Удельный расход холодной воды в многоквартирных домах на территории Калачинского муниципального района Омской области (в расчете на 1 жителя)</t>
  </si>
  <si>
    <t>куб.м/чел</t>
  </si>
  <si>
    <t>Энергоемкость промышленного производства для производства 3 видов продукции, работ (услуг), составляющих основную долю потребления энергетических ресурсов на территории Калачинского муниципального района в сфере промышленного производства</t>
  </si>
  <si>
    <t>т.у.т/ед.продукции</t>
  </si>
  <si>
    <t xml:space="preserve"> Удельный расход топлива на отпуск электрической энергии тепловыми электростанциями на территории Калачинского муниципального района</t>
  </si>
  <si>
    <t>т.у.т/млн. кВт*ч</t>
  </si>
  <si>
    <t>Удельный расход топлива на отпущенную тепловую энергию с коллекторов тепловых электростанций на территории Калачинского муниципального района</t>
  </si>
  <si>
    <t>т.у.т./тыс. Гкал</t>
  </si>
  <si>
    <t>Доля потерь электрической энергии при ее передаче по распределительным сетям в общем объеме переданной электрической энергии на территории Калачинского муниципального района</t>
  </si>
  <si>
    <t xml:space="preserve">Доля тепловой энергии, отпущенной в тепловые сети от источников тепловой энергии, функционирующих в режиме комбинированной выработки тепловой и электрической энергии, в общем объеме производства тепловой энергии в системах централизованного теплоснабжения на территории Калачинского муниципального района Омской области </t>
  </si>
  <si>
    <t>Основное мероприятие 2 ПП -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жилищного контроля, а также иных полномочий органов местного самоуправления в соответствии с жилищным законодательством</t>
  </si>
  <si>
    <t>мероприятие 1 ОМ 2 ПП - Предоставление молодым семьям социальных выплат на приобретение или строительство жилья, в  том числе на уплату первоначального взноса при получении ипотечного жилищного кредита или займа, а также на погашение основной суммы долга и уплату процентов по этим ипотечным жилищным кредитам или займам</t>
  </si>
  <si>
    <t>мероприятие 2 ОМ 2 ПП - Капитальный ремонт общего имущества в многоквартирных домах, расположенных на территорий поселений Калачинского муниципального района</t>
  </si>
  <si>
    <t>мероприятие 3 ОМ 2 ПП - Формирование муниципального специализированного жилищного фонда Калачинского муниципального района</t>
  </si>
  <si>
    <t>мероприятие 4 ОМ 2 ПП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иппотечного, или жилищного займа на приобретение жилого помещения или строительство индивидуального жилого дома</t>
  </si>
  <si>
    <t>4.1.10.</t>
  </si>
  <si>
    <t>мероприятие 10 ОМ 4 ПП - 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</si>
  <si>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4.1.10.1.</t>
  </si>
  <si>
    <t>мероприятие 1 мероприятия 10 ОМ 4 ПП - приобретение трубной продукции водохозяйственного назначения в д. Новое Село</t>
  </si>
  <si>
    <t>4.1.10.2.</t>
  </si>
  <si>
    <t>мероприятие 2 мероприятия 10 ОМ 4 ПП - приобретение трубной продукции водохозяйственного назначения в с. Воскресенка</t>
  </si>
  <si>
    <t>4.1.10.3.</t>
  </si>
  <si>
    <t>мероприятие 3 мероприятия 10 ОМ 4 ПП - приобретение трубной продукции водохозяйственного назначения в с. Ивановка</t>
  </si>
  <si>
    <t>Протяженность приобретенной трубной продукции</t>
  </si>
  <si>
    <t>м</t>
  </si>
  <si>
    <t>мероприятие 3 ОМ 6 ПП -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</si>
  <si>
    <t>6.1.4.</t>
  </si>
  <si>
    <t>мероприятие 4 ОМ 6 ПП - Обустройство объектов размещения твердых коммунальных отходов, введенных в эксплуатацию до 1 января 2019 года и не имеющих документации, предусмотренной законодательством Российской Федерации. г. Калачинск</t>
  </si>
  <si>
    <t>Количество обустроенных объектов размещения ТКО</t>
  </si>
  <si>
    <t>ед</t>
  </si>
  <si>
    <t>5.1.7.</t>
  </si>
  <si>
    <t>мероприятие 7 ОМ 5 ПП - 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</si>
  <si>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14</t>
  </si>
  <si>
    <t>5.1.8.</t>
  </si>
  <si>
    <t>мероприятие 8 ОМ 5 ПП - Осуществление переданных государственных полномочий Омской области по возмещению стоимости услуг по погребению</t>
  </si>
  <si>
    <t>10</t>
  </si>
  <si>
    <t xml:space="preserve"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 района  </t>
  </si>
  <si>
    <t xml:space="preserve">
ОЦЕНКА ЭФФЕКТИВНОСТИ
муниципальной программы Калачинского муниципального района Омской области 
"Развитие экономического потенциала Калачинского муниципального района на 2020-2025 годы"
За 2021 год
</t>
  </si>
  <si>
    <t>Задача 1 муниципальной программы
Обеспечение развития малого и среднего предпринимательства в Калачинском муниципальном районе</t>
  </si>
  <si>
    <t>Задача 2 муниципальной программы 
Улучшение качества жизни населения за счет повышения эффективности функционирования жилищно-коммунального хозяйства в целом.</t>
  </si>
  <si>
    <t>Задача 3 муниципальной программы 
Создание условий для динамичного развития сельского хозяйства Калачинского муниципального района за счет повышения эффективности деятельности органов местного самоуправления.</t>
  </si>
  <si>
    <t>Задача 5 муниципальной программы 
Обеспечение транспортного обслуживания населения муниципального района</t>
  </si>
  <si>
    <t>мероприятие 1 ОМ 5 ПП -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 установленных постановлением Правительства  Российской федерации от 08 июня 2021 года № 873</t>
  </si>
  <si>
    <t>5.1.9.</t>
  </si>
  <si>
    <t>мероприятие 9 ОМ 5 ПП - Погашение кредиторской задолженности, связанной с исполнением обязательств муниципальных образований Калачинского муниципального района Омской области при завершении финансового года</t>
  </si>
  <si>
    <t>Осокинское сельское поселение Калачинского муниципального района Омской области</t>
  </si>
  <si>
    <t>Задача 6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Комплексное обустройство сельских территорий Калачинского муниципального района</t>
  </si>
  <si>
    <t>Задача 1 подпрограммы 6 муниципальной программы                                                        Развитие жилищного строительства на селе</t>
  </si>
  <si>
    <t>Задача 2 подпрограммы 6 муниципальной программы                                                                      Развитие комплексного обустройства сельских территорий Калачинского муниципального района</t>
  </si>
  <si>
    <t xml:space="preserve">Задача 5 подпрограммы 4 муниципальной программы                                                                               Осуществление прочих мероприятий в области муниципального управления                          </t>
  </si>
  <si>
    <t>Задача 4 подпрограммы 4 муниципальной программы                                                                                      Создание необходимых условий для эффективного выполнения функций Совета Калачинского муниципального района в соответствии с законодательством</t>
  </si>
  <si>
    <t xml:space="preserve">Задача 2 подпрограммы 4 муниципальной программы                                                                 Эффективное формирование и развитие собственности Калачинского муниципального района  </t>
  </si>
  <si>
    <t xml:space="preserve">Задача 3 подпрограммы 4 муниципальной программы                                                                                  Повышение качества управления муниципальными финансами Калачинского муниципального района </t>
  </si>
  <si>
    <t>Задача 1 подпрограммы 4 муниципальной программы
Обеспечение эффективного осуществления своих полномочий Администрацией Калачинского муниципального района</t>
  </si>
  <si>
    <t>за 2022 год</t>
  </si>
  <si>
    <t>Основное мероприятие 1 ПП - "Реализация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</si>
  <si>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>2.1.6.</t>
  </si>
  <si>
    <t xml:space="preserve">Количество молодых семей получивших социальную выплату </t>
  </si>
  <si>
    <t>мероприятие 6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</si>
  <si>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мероприятие 3 ОМ 4 ПП  - Реконструкция водозабора с. Орловка с заменой магистрального трубопровода от д. Новый Ревель до с. Ивановка Калачинского района Омской области</t>
  </si>
  <si>
    <t xml:space="preserve">мероприятие 4  мероприятия 10 ОМ 4 ПП -приобретение трубной продукции водохозяйственного назначения в д. Стеклянка </t>
  </si>
  <si>
    <t xml:space="preserve">мероприятие 5 мероприятия 10 ОМ 4 ПП -приобретение трубной продукции водохозяйственного назначения в д. Стародубка </t>
  </si>
  <si>
    <t xml:space="preserve">мероприятие 6  мероприятия 10 ОМ 4 ПП - приобретение трубной продукции водохозяйственного назначения в д. Ковалево </t>
  </si>
  <si>
    <t>4.1.10.4.</t>
  </si>
  <si>
    <t>4.1.10.5.</t>
  </si>
  <si>
    <t>4.1.10.6.</t>
  </si>
  <si>
    <t>мероприятие 11 ОМ 4 ПП - Приобретение  специальной техники для подвоза питьевой воды в д. Петровка, д. Семеновка и с. Ивановка</t>
  </si>
  <si>
    <t>мероприятие 12 ОМ 4 ПП -Строительство водовода от НФС Воскресенская до с. Сорочино через д. Петровка</t>
  </si>
  <si>
    <t>мероприятие 13 ОМ 4 ПП -Выполнение работ по ремонту водозаборной скважены в с. Куликово Калачинского муниципального района Омской области</t>
  </si>
  <si>
    <t>мероприятие 3 ОМ 4 ПП - Реконструкция водопроводных сетей с установкой очистных сооружений в с.Великорусское Калачинского района Омской области</t>
  </si>
  <si>
    <t>мероприятие 9 ОМ 4 ПП - Приобритение и установка очистных сооружений в населенных пунктах Калачинского муниципального района</t>
  </si>
  <si>
    <t>4.1.11.</t>
  </si>
  <si>
    <t>4.1.12.</t>
  </si>
  <si>
    <t>4.1.13.</t>
  </si>
  <si>
    <t>Увеличение парка подвижного состава.</t>
  </si>
  <si>
    <t>Количество построенных водоводов</t>
  </si>
  <si>
    <t>Количество отремонтированных скважин</t>
  </si>
  <si>
    <t>6.1.5.</t>
  </si>
  <si>
    <t>мероприятие 5 ОМ 6 ПП - Создание мест (площадок) накопления твердых коммунальных отходов и (или) на приобретение контейнеров (бункеров)</t>
  </si>
  <si>
    <t>Количество ликвидированных несанкционированных объектов размещения твердых коммунальных отходов</t>
  </si>
  <si>
    <t>Уровень обеспеченности местами (площадками) накопления ТКО с контейнерами (бункерами)</t>
  </si>
  <si>
    <t xml:space="preserve">Количество созданных мест (площадок) накопления ТКО с контейнерами (бункерами) </t>
  </si>
  <si>
    <t>ед.</t>
  </si>
  <si>
    <t>Внесение изменений в схемы территориального планирования муниципальных районов Омской области</t>
  </si>
  <si>
    <t>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</t>
  </si>
  <si>
    <t>5.1.5.4.</t>
  </si>
  <si>
    <t>5.1.5.5.</t>
  </si>
  <si>
    <t>5.1.10.</t>
  </si>
  <si>
    <t>5.1.11.</t>
  </si>
  <si>
    <t>5.1.12.</t>
  </si>
  <si>
    <t>5.1.13.</t>
  </si>
  <si>
    <t>мероприятие 10 ОМ 5 ПП -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 установленных постановлением Правительства  Российской федерации от 9 июня 2022 года № 1050</t>
  </si>
  <si>
    <t>мероприятие 11 ОМ 5 ПП - Обеспечение оплаты труда работников в связи с изменением сроков выплаты заработной платы</t>
  </si>
  <si>
    <t>мероприятие 12 ОМ 5 ПП - Обеспечение расходных обязательств, возникающих при осуществлении полномочий органов местного самоуправления поселений</t>
  </si>
  <si>
    <t>мероприятие 13 ОМ 5 ПП - Осуществление государственного полномочия Омской области по определению исполнителей услуг по перемещению транстпортных средств на специализированную стоянку, их хранению и возврату</t>
  </si>
  <si>
    <t>Количество заключенных соглашений на финансовое обеспечение затрат, связанных с оказанием услуг специализированной службой по вопросам похоронного дела.</t>
  </si>
  <si>
    <t>мероприятие 1 ОМ 1 ПП  - Организация транспортного обслуживания населения</t>
  </si>
  <si>
    <t xml:space="preserve">мероприятие 2 ОМ 1 ПП  - Возмещение выпадающих доходов перевозчикам в связи с оказанием услуг населению по перевозкам пассажиров по установленным муниципальным образованием размера оплаты проезда </t>
  </si>
  <si>
    <t>мероприятие 3 ОМ 1 ПП  - Реализация прочих мероприятий по обеспечению транспортного сообщения в границах Калачинского муниципального района Омской области</t>
  </si>
  <si>
    <t>Мероприятие 1 ОМ 2 ПП - Предоставление субсидии из бюджета Калачинского муниципального района юридическим лицам и индивидуальным предпринимателям на финансовое обеспечение расходов в целях организации предоставления услуг сотовой связи (подвижной радиотелефонной связи) в населенных пунктах Калачинского муниципального района Омской области</t>
  </si>
  <si>
    <t>Создание технической возможности оказанияуслуг сотовой связи (подвижной радиотелефонной связи) в населенных пунктах Калачинского муниципального района Омской области</t>
  </si>
  <si>
    <t>Е=(100,95+54,17+193,33+66,67+100+100)/6*100%=102,52</t>
  </si>
  <si>
    <t xml:space="preserve">Приложение № 1
к постановлению Администрации Калачинского
муниципального района Омской области
от 22.06.2023 № 308-па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</si>
</sst>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₽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0" fontId="0" fillId="2" borderId="0" xfId="0" applyFill="1" applyAlignment="1">
      <alignment horizontal="right"/>
    </xf>
    <xf numFmtId="0" fontId="1" fillId="2" borderId="0" xfId="0" applyFont="1" applyFill="1"/>
    <xf numFmtId="0" fontId="1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textRotation="90"/>
    </xf>
    <xf numFmtId="49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/>
    </xf>
    <xf numFmtId="0" fontId="0" fillId="2" borderId="1" xfId="0" applyFill="1" applyBorder="1"/>
    <xf numFmtId="0" fontId="1" fillId="2" borderId="1" xfId="0" applyFont="1" applyFill="1" applyBorder="1"/>
    <xf numFmtId="16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left" vertical="center" wrapText="1"/>
    </xf>
    <xf numFmtId="2" fontId="0" fillId="2" borderId="1" xfId="0" applyNumberForma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15"/>
  <sheetViews>
    <sheetView tabSelected="1" view="pageBreakPreview" zoomScale="60" zoomScaleNormal="80" workbookViewId="0">
      <selection activeCell="L26" sqref="L26:L29"/>
    </sheetView>
  </sheetViews>
  <sheetFormatPr defaultColWidth="9.109375" defaultRowHeight="14.4" x14ac:dyDescent="0.3"/>
  <cols>
    <col min="1" max="1" width="10.6640625" style="3" bestFit="1" customWidth="1"/>
    <col min="2" max="2" width="58.33203125" style="3" customWidth="1"/>
    <col min="3" max="3" width="17.6640625" style="3" customWidth="1"/>
    <col min="4" max="5" width="11" style="3" customWidth="1"/>
    <col min="6" max="6" width="16.109375" style="3" customWidth="1"/>
    <col min="7" max="7" width="15.88671875" style="3" customWidth="1"/>
    <col min="8" max="8" width="17.109375" style="3" customWidth="1"/>
    <col min="9" max="9" width="17" style="3" customWidth="1"/>
    <col min="10" max="10" width="16.33203125" style="3" customWidth="1"/>
    <col min="11" max="11" width="48.109375" style="3" customWidth="1"/>
    <col min="12" max="12" width="11.5546875" style="3" customWidth="1"/>
    <col min="13" max="14" width="9.109375" style="3"/>
    <col min="15" max="15" width="11.44140625" style="3" customWidth="1"/>
    <col min="16" max="16" width="14.88671875" style="3" customWidth="1"/>
    <col min="17" max="17" width="14" style="3" customWidth="1"/>
    <col min="18" max="18" width="14.88671875" style="3" customWidth="1"/>
    <col min="19" max="16384" width="9.109375" style="3"/>
  </cols>
  <sheetData>
    <row r="1" spans="1:18" ht="18" customHeight="1" x14ac:dyDescent="0.3">
      <c r="N1" s="33" t="s">
        <v>441</v>
      </c>
      <c r="O1" s="33"/>
      <c r="P1" s="33"/>
      <c r="Q1" s="33"/>
      <c r="R1" s="33"/>
    </row>
    <row r="2" spans="1:18" ht="18" customHeight="1" x14ac:dyDescent="0.3">
      <c r="N2" s="33"/>
      <c r="O2" s="33"/>
      <c r="P2" s="33"/>
      <c r="Q2" s="33"/>
      <c r="R2" s="33"/>
    </row>
    <row r="3" spans="1:18" ht="18" customHeight="1" x14ac:dyDescent="0.3">
      <c r="N3" s="33"/>
      <c r="O3" s="33"/>
      <c r="P3" s="33"/>
      <c r="Q3" s="33"/>
      <c r="R3" s="33"/>
    </row>
    <row r="4" spans="1:18" ht="18" customHeight="1" x14ac:dyDescent="0.3">
      <c r="N4" s="33"/>
      <c r="O4" s="33"/>
      <c r="P4" s="33"/>
      <c r="Q4" s="33"/>
      <c r="R4" s="33"/>
    </row>
    <row r="5" spans="1:18" ht="15.6" x14ac:dyDescent="0.3">
      <c r="N5" s="7"/>
      <c r="O5" s="7"/>
      <c r="P5" s="7"/>
      <c r="Q5" s="7"/>
      <c r="R5" s="7"/>
    </row>
    <row r="6" spans="1:18" x14ac:dyDescent="0.3">
      <c r="N6" s="30" t="s">
        <v>29</v>
      </c>
      <c r="O6" s="30"/>
      <c r="P6" s="30"/>
      <c r="Q6" s="30"/>
      <c r="R6" s="30"/>
    </row>
    <row r="7" spans="1:18" x14ac:dyDescent="0.3">
      <c r="N7" s="30"/>
      <c r="O7" s="30"/>
      <c r="P7" s="30"/>
      <c r="Q7" s="30"/>
      <c r="R7" s="30"/>
    </row>
    <row r="8" spans="1:18" ht="19.5" customHeight="1" x14ac:dyDescent="0.3">
      <c r="N8" s="30"/>
      <c r="O8" s="30"/>
      <c r="P8" s="30"/>
      <c r="Q8" s="30"/>
      <c r="R8" s="30"/>
    </row>
    <row r="9" spans="1:18" x14ac:dyDescent="0.3">
      <c r="N9" s="30"/>
      <c r="O9" s="30"/>
      <c r="P9" s="30"/>
      <c r="Q9" s="30"/>
      <c r="R9" s="30"/>
    </row>
    <row r="10" spans="1:18" ht="15.6" x14ac:dyDescent="0.3">
      <c r="N10" s="7"/>
      <c r="O10" s="7"/>
      <c r="P10" s="7"/>
      <c r="Q10" s="7"/>
      <c r="R10" s="7"/>
    </row>
    <row r="11" spans="1:18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</row>
    <row r="12" spans="1:18" ht="15.6" x14ac:dyDescent="0.3">
      <c r="A12" s="31" t="s">
        <v>5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</row>
    <row r="13" spans="1:18" ht="15.6" x14ac:dyDescent="0.3">
      <c r="A13" s="31" t="s">
        <v>6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</row>
    <row r="14" spans="1:18" x14ac:dyDescent="0.3">
      <c r="A14" s="28" t="s">
        <v>145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</row>
    <row r="15" spans="1:18" x14ac:dyDescent="0.3">
      <c r="A15" s="28" t="s">
        <v>393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</row>
    <row r="16" spans="1:18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</row>
    <row r="17" spans="1:18" x14ac:dyDescent="0.3">
      <c r="A17" s="22" t="s">
        <v>0</v>
      </c>
      <c r="B17" s="25" t="s">
        <v>7</v>
      </c>
      <c r="C17" s="22" t="s">
        <v>8</v>
      </c>
      <c r="D17" s="22"/>
      <c r="E17" s="22"/>
      <c r="F17" s="22"/>
      <c r="G17" s="22"/>
      <c r="H17" s="22"/>
      <c r="I17" s="22"/>
      <c r="J17" s="22"/>
      <c r="K17" s="25" t="s">
        <v>129</v>
      </c>
      <c r="L17" s="25"/>
      <c r="M17" s="25"/>
      <c r="N17" s="25"/>
      <c r="O17" s="25"/>
      <c r="P17" s="25"/>
      <c r="Q17" s="32" t="s">
        <v>17</v>
      </c>
      <c r="R17" s="32" t="s">
        <v>18</v>
      </c>
    </row>
    <row r="18" spans="1:18" x14ac:dyDescent="0.3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 t="s">
        <v>11</v>
      </c>
      <c r="L18" s="34" t="s">
        <v>1</v>
      </c>
      <c r="M18" s="22" t="s">
        <v>14</v>
      </c>
      <c r="N18" s="22"/>
      <c r="O18" s="22"/>
      <c r="P18" s="32" t="s">
        <v>16</v>
      </c>
      <c r="Q18" s="32"/>
      <c r="R18" s="32"/>
    </row>
    <row r="19" spans="1:18" x14ac:dyDescent="0.3">
      <c r="A19" s="22"/>
      <c r="B19" s="22"/>
      <c r="C19" s="25" t="s">
        <v>10</v>
      </c>
      <c r="D19" s="25" t="s">
        <v>32</v>
      </c>
      <c r="E19" s="25"/>
      <c r="F19" s="25" t="s">
        <v>13</v>
      </c>
      <c r="G19" s="22" t="s">
        <v>12</v>
      </c>
      <c r="H19" s="22">
        <v>2022</v>
      </c>
      <c r="I19" s="22"/>
      <c r="J19" s="32" t="s">
        <v>15</v>
      </c>
      <c r="K19" s="22"/>
      <c r="L19" s="34"/>
      <c r="M19" s="22" t="s">
        <v>12</v>
      </c>
      <c r="N19" s="22">
        <v>2022</v>
      </c>
      <c r="O19" s="22"/>
      <c r="P19" s="32"/>
      <c r="Q19" s="32"/>
      <c r="R19" s="32"/>
    </row>
    <row r="20" spans="1:18" ht="87" customHeight="1" x14ac:dyDescent="0.3">
      <c r="A20" s="22"/>
      <c r="B20" s="22"/>
      <c r="C20" s="25"/>
      <c r="D20" s="16" t="s">
        <v>30</v>
      </c>
      <c r="E20" s="16" t="s">
        <v>31</v>
      </c>
      <c r="F20" s="25"/>
      <c r="G20" s="22"/>
      <c r="H20" s="8" t="s">
        <v>9</v>
      </c>
      <c r="I20" s="8" t="s">
        <v>128</v>
      </c>
      <c r="J20" s="32"/>
      <c r="K20" s="22"/>
      <c r="L20" s="34"/>
      <c r="M20" s="22"/>
      <c r="N20" s="20" t="s">
        <v>9</v>
      </c>
      <c r="O20" s="20" t="s">
        <v>128</v>
      </c>
      <c r="P20" s="32"/>
      <c r="Q20" s="32"/>
      <c r="R20" s="32"/>
    </row>
    <row r="21" spans="1:18" x14ac:dyDescent="0.3">
      <c r="A21" s="6">
        <v>1</v>
      </c>
      <c r="B21" s="6">
        <v>2</v>
      </c>
      <c r="C21" s="6">
        <v>3</v>
      </c>
      <c r="D21" s="6">
        <v>4</v>
      </c>
      <c r="E21" s="6">
        <v>5</v>
      </c>
      <c r="F21" s="6">
        <v>6</v>
      </c>
      <c r="G21" s="6">
        <v>7</v>
      </c>
      <c r="H21" s="6">
        <v>8</v>
      </c>
      <c r="I21" s="6">
        <v>9</v>
      </c>
      <c r="J21" s="6">
        <v>10</v>
      </c>
      <c r="K21" s="6">
        <v>11</v>
      </c>
      <c r="L21" s="6">
        <v>12</v>
      </c>
      <c r="M21" s="6">
        <v>13</v>
      </c>
      <c r="N21" s="6">
        <v>14</v>
      </c>
      <c r="O21" s="6">
        <v>15</v>
      </c>
      <c r="P21" s="6">
        <v>16</v>
      </c>
      <c r="Q21" s="6">
        <v>17</v>
      </c>
      <c r="R21" s="6">
        <v>18</v>
      </c>
    </row>
    <row r="22" spans="1:18" ht="37.5" customHeight="1" x14ac:dyDescent="0.3">
      <c r="A22" s="29" t="s">
        <v>122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ht="33" customHeight="1" x14ac:dyDescent="0.3">
      <c r="A23" s="29" t="s">
        <v>377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</row>
    <row r="24" spans="1:18" ht="36" customHeight="1" x14ac:dyDescent="0.3">
      <c r="A24" s="29" t="s">
        <v>135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</row>
    <row r="25" spans="1:18" ht="31.5" customHeight="1" x14ac:dyDescent="0.3">
      <c r="A25" s="20" t="s">
        <v>19</v>
      </c>
      <c r="B25" s="29" t="s">
        <v>134</v>
      </c>
      <c r="C25" s="29"/>
      <c r="D25" s="29"/>
      <c r="E25" s="29"/>
      <c r="F25" s="29"/>
      <c r="G25" s="20" t="s">
        <v>2</v>
      </c>
      <c r="H25" s="20" t="s">
        <v>2</v>
      </c>
      <c r="I25" s="20" t="s">
        <v>2</v>
      </c>
      <c r="J25" s="20" t="s">
        <v>2</v>
      </c>
      <c r="K25" s="20" t="s">
        <v>2</v>
      </c>
      <c r="L25" s="20" t="s">
        <v>2</v>
      </c>
      <c r="M25" s="20" t="s">
        <v>2</v>
      </c>
      <c r="N25" s="20" t="s">
        <v>2</v>
      </c>
      <c r="O25" s="20" t="s">
        <v>2</v>
      </c>
      <c r="P25" s="20" t="s">
        <v>2</v>
      </c>
      <c r="Q25" s="20" t="s">
        <v>2</v>
      </c>
      <c r="R25" s="23">
        <f>Q26</f>
        <v>100.94603174603174</v>
      </c>
    </row>
    <row r="26" spans="1:18" x14ac:dyDescent="0.3">
      <c r="A26" s="41" t="s">
        <v>20</v>
      </c>
      <c r="B26" s="25" t="s">
        <v>394</v>
      </c>
      <c r="C26" s="25" t="s">
        <v>41</v>
      </c>
      <c r="D26" s="42" t="s">
        <v>45</v>
      </c>
      <c r="E26" s="42" t="s">
        <v>46</v>
      </c>
      <c r="F26" s="9" t="s">
        <v>42</v>
      </c>
      <c r="G26" s="10">
        <v>3782835.54</v>
      </c>
      <c r="H26" s="21">
        <f t="shared" ref="H26:I26" si="0">H27+H28+H29</f>
        <v>800000</v>
      </c>
      <c r="I26" s="21">
        <f t="shared" si="0"/>
        <v>800000</v>
      </c>
      <c r="J26" s="23">
        <f>I26/H26</f>
        <v>1</v>
      </c>
      <c r="K26" s="25" t="s">
        <v>2</v>
      </c>
      <c r="L26" s="25" t="s">
        <v>2</v>
      </c>
      <c r="M26" s="22" t="s">
        <v>2</v>
      </c>
      <c r="N26" s="22" t="s">
        <v>2</v>
      </c>
      <c r="O26" s="22" t="s">
        <v>2</v>
      </c>
      <c r="P26" s="22" t="s">
        <v>2</v>
      </c>
      <c r="Q26" s="36">
        <f>(P30+P35+P32)/3*100</f>
        <v>100.94603174603174</v>
      </c>
      <c r="R26" s="23"/>
    </row>
    <row r="27" spans="1:18" ht="27.6" x14ac:dyDescent="0.3">
      <c r="A27" s="41"/>
      <c r="B27" s="25"/>
      <c r="C27" s="25"/>
      <c r="D27" s="42"/>
      <c r="E27" s="42"/>
      <c r="F27" s="9" t="s">
        <v>146</v>
      </c>
      <c r="G27" s="10">
        <v>0</v>
      </c>
      <c r="H27" s="21">
        <f t="shared" ref="H27:I29" si="1">H31</f>
        <v>0</v>
      </c>
      <c r="I27" s="21">
        <f t="shared" si="1"/>
        <v>0</v>
      </c>
      <c r="J27" s="23"/>
      <c r="K27" s="25"/>
      <c r="L27" s="25"/>
      <c r="M27" s="22"/>
      <c r="N27" s="22"/>
      <c r="O27" s="22"/>
      <c r="P27" s="22"/>
      <c r="Q27" s="36"/>
      <c r="R27" s="23"/>
    </row>
    <row r="28" spans="1:18" ht="27.6" x14ac:dyDescent="0.3">
      <c r="A28" s="41"/>
      <c r="B28" s="25"/>
      <c r="C28" s="25"/>
      <c r="D28" s="42"/>
      <c r="E28" s="42"/>
      <c r="F28" s="17" t="s">
        <v>44</v>
      </c>
      <c r="G28" s="10">
        <v>1741702.9</v>
      </c>
      <c r="H28" s="21">
        <f t="shared" si="1"/>
        <v>558867.36</v>
      </c>
      <c r="I28" s="21">
        <f t="shared" si="1"/>
        <v>558867.36</v>
      </c>
      <c r="J28" s="23"/>
      <c r="K28" s="25"/>
      <c r="L28" s="25"/>
      <c r="M28" s="22"/>
      <c r="N28" s="22"/>
      <c r="O28" s="22"/>
      <c r="P28" s="22"/>
      <c r="Q28" s="36"/>
      <c r="R28" s="23"/>
    </row>
    <row r="29" spans="1:18" ht="27.6" x14ac:dyDescent="0.3">
      <c r="A29" s="41"/>
      <c r="B29" s="25"/>
      <c r="C29" s="25"/>
      <c r="D29" s="42"/>
      <c r="E29" s="42"/>
      <c r="F29" s="9" t="s">
        <v>43</v>
      </c>
      <c r="G29" s="10">
        <v>2041132.6400000001</v>
      </c>
      <c r="H29" s="21">
        <f t="shared" si="1"/>
        <v>241132.64</v>
      </c>
      <c r="I29" s="21">
        <f t="shared" si="1"/>
        <v>241132.64</v>
      </c>
      <c r="J29" s="23"/>
      <c r="K29" s="25"/>
      <c r="L29" s="25"/>
      <c r="M29" s="22"/>
      <c r="N29" s="22"/>
      <c r="O29" s="22"/>
      <c r="P29" s="22"/>
      <c r="Q29" s="36"/>
      <c r="R29" s="23"/>
    </row>
    <row r="30" spans="1:18" x14ac:dyDescent="0.3">
      <c r="A30" s="41" t="s">
        <v>21</v>
      </c>
      <c r="B30" s="25" t="s">
        <v>136</v>
      </c>
      <c r="C30" s="25" t="s">
        <v>41</v>
      </c>
      <c r="D30" s="42" t="s">
        <v>45</v>
      </c>
      <c r="E30" s="42" t="s">
        <v>46</v>
      </c>
      <c r="F30" s="9" t="s">
        <v>42</v>
      </c>
      <c r="G30" s="10">
        <v>3782835.54</v>
      </c>
      <c r="H30" s="21">
        <f t="shared" ref="H30:I30" si="2">H31+H32+H33</f>
        <v>800000</v>
      </c>
      <c r="I30" s="21">
        <f t="shared" si="2"/>
        <v>800000</v>
      </c>
      <c r="J30" s="23">
        <f>I30/H30</f>
        <v>1</v>
      </c>
      <c r="K30" s="25" t="s">
        <v>303</v>
      </c>
      <c r="L30" s="25" t="s">
        <v>79</v>
      </c>
      <c r="M30" s="22">
        <v>9</v>
      </c>
      <c r="N30" s="22">
        <v>2</v>
      </c>
      <c r="O30" s="22">
        <v>2</v>
      </c>
      <c r="P30" s="23">
        <f>O30/N30</f>
        <v>1</v>
      </c>
      <c r="Q30" s="36"/>
      <c r="R30" s="23"/>
    </row>
    <row r="31" spans="1:18" ht="27.6" x14ac:dyDescent="0.3">
      <c r="A31" s="41"/>
      <c r="B31" s="25"/>
      <c r="C31" s="25"/>
      <c r="D31" s="42"/>
      <c r="E31" s="42"/>
      <c r="F31" s="9" t="s">
        <v>146</v>
      </c>
      <c r="G31" s="10">
        <v>0</v>
      </c>
      <c r="H31" s="21">
        <v>0</v>
      </c>
      <c r="I31" s="21">
        <v>0</v>
      </c>
      <c r="J31" s="23"/>
      <c r="K31" s="25"/>
      <c r="L31" s="25"/>
      <c r="M31" s="22"/>
      <c r="N31" s="22"/>
      <c r="O31" s="22"/>
      <c r="P31" s="23"/>
      <c r="Q31" s="36"/>
      <c r="R31" s="23"/>
    </row>
    <row r="32" spans="1:18" ht="27.6" x14ac:dyDescent="0.3">
      <c r="A32" s="41"/>
      <c r="B32" s="25"/>
      <c r="C32" s="25"/>
      <c r="D32" s="42"/>
      <c r="E32" s="42"/>
      <c r="F32" s="9" t="s">
        <v>44</v>
      </c>
      <c r="G32" s="10">
        <v>1741702.9</v>
      </c>
      <c r="H32" s="21">
        <v>558867.36</v>
      </c>
      <c r="I32" s="21">
        <v>558867.36</v>
      </c>
      <c r="J32" s="23"/>
      <c r="K32" s="25" t="s">
        <v>304</v>
      </c>
      <c r="L32" s="25" t="s">
        <v>79</v>
      </c>
      <c r="M32" s="22">
        <v>5</v>
      </c>
      <c r="N32" s="22">
        <v>2</v>
      </c>
      <c r="O32" s="22">
        <v>2</v>
      </c>
      <c r="P32" s="23">
        <f>O32/N32</f>
        <v>1</v>
      </c>
      <c r="Q32" s="36"/>
      <c r="R32" s="23"/>
    </row>
    <row r="33" spans="1:18" ht="35.4" customHeight="1" x14ac:dyDescent="0.3">
      <c r="A33" s="41"/>
      <c r="B33" s="25"/>
      <c r="C33" s="25"/>
      <c r="D33" s="42"/>
      <c r="E33" s="42"/>
      <c r="F33" s="9" t="s">
        <v>43</v>
      </c>
      <c r="G33" s="10">
        <v>2041132.6400000001</v>
      </c>
      <c r="H33" s="21">
        <v>241132.64</v>
      </c>
      <c r="I33" s="21">
        <v>241132.64</v>
      </c>
      <c r="J33" s="23"/>
      <c r="K33" s="25"/>
      <c r="L33" s="25"/>
      <c r="M33" s="22"/>
      <c r="N33" s="22"/>
      <c r="O33" s="22"/>
      <c r="P33" s="23"/>
      <c r="Q33" s="36"/>
      <c r="R33" s="23"/>
    </row>
    <row r="34" spans="1:18" ht="46.5" customHeight="1" x14ac:dyDescent="0.3">
      <c r="A34" s="20">
        <v>2</v>
      </c>
      <c r="B34" s="29" t="s">
        <v>33</v>
      </c>
      <c r="C34" s="29"/>
      <c r="D34" s="29"/>
      <c r="E34" s="29"/>
      <c r="F34" s="29"/>
      <c r="G34" s="10" t="s">
        <v>2</v>
      </c>
      <c r="H34" s="21" t="s">
        <v>2</v>
      </c>
      <c r="I34" s="21" t="s">
        <v>2</v>
      </c>
      <c r="J34" s="21" t="s">
        <v>2</v>
      </c>
      <c r="K34" s="20" t="s">
        <v>2</v>
      </c>
      <c r="L34" s="20" t="s">
        <v>2</v>
      </c>
      <c r="M34" s="20" t="s">
        <v>2</v>
      </c>
      <c r="N34" s="20" t="s">
        <v>2</v>
      </c>
      <c r="O34" s="20" t="s">
        <v>2</v>
      </c>
      <c r="P34" s="20" t="s">
        <v>2</v>
      </c>
      <c r="Q34" s="36"/>
      <c r="R34" s="23"/>
    </row>
    <row r="35" spans="1:18" x14ac:dyDescent="0.3">
      <c r="A35" s="25" t="s">
        <v>24</v>
      </c>
      <c r="B35" s="25" t="s">
        <v>305</v>
      </c>
      <c r="C35" s="25" t="s">
        <v>41</v>
      </c>
      <c r="D35" s="42" t="s">
        <v>45</v>
      </c>
      <c r="E35" s="42" t="s">
        <v>46</v>
      </c>
      <c r="F35" s="9" t="s">
        <v>42</v>
      </c>
      <c r="G35" s="21">
        <v>0</v>
      </c>
      <c r="H35" s="21">
        <v>0</v>
      </c>
      <c r="I35" s="21">
        <f>I36+I37+I38</f>
        <v>0</v>
      </c>
      <c r="J35" s="23">
        <v>0</v>
      </c>
      <c r="K35" s="25" t="s">
        <v>35</v>
      </c>
      <c r="L35" s="25" t="s">
        <v>36</v>
      </c>
      <c r="M35" s="22" t="s">
        <v>2</v>
      </c>
      <c r="N35" s="22">
        <v>105</v>
      </c>
      <c r="O35" s="22">
        <v>107.98</v>
      </c>
      <c r="P35" s="23">
        <f>O35/N35</f>
        <v>1.0283809523809524</v>
      </c>
      <c r="Q35" s="36"/>
      <c r="R35" s="23"/>
    </row>
    <row r="36" spans="1:18" ht="27.6" x14ac:dyDescent="0.3">
      <c r="A36" s="25"/>
      <c r="B36" s="25"/>
      <c r="C36" s="25"/>
      <c r="D36" s="42"/>
      <c r="E36" s="42"/>
      <c r="F36" s="9" t="s">
        <v>146</v>
      </c>
      <c r="G36" s="21">
        <v>0</v>
      </c>
      <c r="H36" s="21">
        <v>0</v>
      </c>
      <c r="I36" s="21">
        <v>0</v>
      </c>
      <c r="J36" s="23"/>
      <c r="K36" s="25"/>
      <c r="L36" s="25"/>
      <c r="M36" s="22"/>
      <c r="N36" s="22"/>
      <c r="O36" s="22"/>
      <c r="P36" s="23"/>
      <c r="Q36" s="36"/>
      <c r="R36" s="23"/>
    </row>
    <row r="37" spans="1:18" ht="27.6" x14ac:dyDescent="0.3">
      <c r="A37" s="25"/>
      <c r="B37" s="25"/>
      <c r="C37" s="25"/>
      <c r="D37" s="42"/>
      <c r="E37" s="42"/>
      <c r="F37" s="9" t="s">
        <v>44</v>
      </c>
      <c r="G37" s="21">
        <v>0</v>
      </c>
      <c r="H37" s="21">
        <v>0</v>
      </c>
      <c r="I37" s="21">
        <v>0</v>
      </c>
      <c r="J37" s="23"/>
      <c r="K37" s="25"/>
      <c r="L37" s="25"/>
      <c r="M37" s="22"/>
      <c r="N37" s="22"/>
      <c r="O37" s="22"/>
      <c r="P37" s="23"/>
      <c r="Q37" s="36"/>
      <c r="R37" s="23"/>
    </row>
    <row r="38" spans="1:18" ht="27.6" x14ac:dyDescent="0.3">
      <c r="A38" s="25"/>
      <c r="B38" s="25"/>
      <c r="C38" s="25"/>
      <c r="D38" s="42"/>
      <c r="E38" s="42"/>
      <c r="F38" s="9" t="s">
        <v>43</v>
      </c>
      <c r="G38" s="21">
        <v>0</v>
      </c>
      <c r="H38" s="21">
        <v>0</v>
      </c>
      <c r="I38" s="21">
        <v>0</v>
      </c>
      <c r="J38" s="23"/>
      <c r="K38" s="25"/>
      <c r="L38" s="25"/>
      <c r="M38" s="22"/>
      <c r="N38" s="22"/>
      <c r="O38" s="22"/>
      <c r="P38" s="23"/>
      <c r="Q38" s="36"/>
      <c r="R38" s="23"/>
    </row>
    <row r="39" spans="1:18" x14ac:dyDescent="0.3">
      <c r="A39" s="22" t="s">
        <v>25</v>
      </c>
      <c r="B39" s="25" t="s">
        <v>137</v>
      </c>
      <c r="C39" s="25" t="s">
        <v>41</v>
      </c>
      <c r="D39" s="42" t="s">
        <v>45</v>
      </c>
      <c r="E39" s="42" t="s">
        <v>46</v>
      </c>
      <c r="F39" s="9" t="s">
        <v>42</v>
      </c>
      <c r="G39" s="21">
        <v>0</v>
      </c>
      <c r="H39" s="21">
        <v>0</v>
      </c>
      <c r="I39" s="21">
        <f>I40+I41+I42</f>
        <v>0</v>
      </c>
      <c r="J39" s="23">
        <v>0</v>
      </c>
      <c r="K39" s="22" t="s">
        <v>2</v>
      </c>
      <c r="L39" s="22" t="s">
        <v>2</v>
      </c>
      <c r="M39" s="22" t="s">
        <v>2</v>
      </c>
      <c r="N39" s="22" t="s">
        <v>2</v>
      </c>
      <c r="O39" s="22" t="s">
        <v>2</v>
      </c>
      <c r="P39" s="22" t="s">
        <v>2</v>
      </c>
      <c r="Q39" s="36"/>
      <c r="R39" s="23"/>
    </row>
    <row r="40" spans="1:18" ht="27.6" x14ac:dyDescent="0.3">
      <c r="A40" s="22"/>
      <c r="B40" s="25"/>
      <c r="C40" s="25"/>
      <c r="D40" s="42"/>
      <c r="E40" s="42"/>
      <c r="F40" s="9" t="s">
        <v>146</v>
      </c>
      <c r="G40" s="21">
        <v>0</v>
      </c>
      <c r="H40" s="21">
        <v>0</v>
      </c>
      <c r="I40" s="21">
        <v>0</v>
      </c>
      <c r="J40" s="23"/>
      <c r="K40" s="22"/>
      <c r="L40" s="22"/>
      <c r="M40" s="22"/>
      <c r="N40" s="22"/>
      <c r="O40" s="22"/>
      <c r="P40" s="22"/>
      <c r="Q40" s="36"/>
      <c r="R40" s="23"/>
    </row>
    <row r="41" spans="1:18" ht="27.6" x14ac:dyDescent="0.3">
      <c r="A41" s="22"/>
      <c r="B41" s="25"/>
      <c r="C41" s="25"/>
      <c r="D41" s="42"/>
      <c r="E41" s="42"/>
      <c r="F41" s="9" t="s">
        <v>44</v>
      </c>
      <c r="G41" s="21">
        <v>0</v>
      </c>
      <c r="H41" s="21">
        <v>0</v>
      </c>
      <c r="I41" s="21">
        <v>0</v>
      </c>
      <c r="J41" s="23"/>
      <c r="K41" s="22"/>
      <c r="L41" s="22"/>
      <c r="M41" s="22"/>
      <c r="N41" s="22"/>
      <c r="O41" s="22"/>
      <c r="P41" s="22"/>
      <c r="Q41" s="36"/>
      <c r="R41" s="23"/>
    </row>
    <row r="42" spans="1:18" ht="27.6" x14ac:dyDescent="0.3">
      <c r="A42" s="22"/>
      <c r="B42" s="25"/>
      <c r="C42" s="25"/>
      <c r="D42" s="42"/>
      <c r="E42" s="42"/>
      <c r="F42" s="9" t="s">
        <v>43</v>
      </c>
      <c r="G42" s="21">
        <v>0</v>
      </c>
      <c r="H42" s="21">
        <v>0</v>
      </c>
      <c r="I42" s="21">
        <v>0</v>
      </c>
      <c r="J42" s="23"/>
      <c r="K42" s="22"/>
      <c r="L42" s="22"/>
      <c r="M42" s="22"/>
      <c r="N42" s="22"/>
      <c r="O42" s="22"/>
      <c r="P42" s="22"/>
      <c r="Q42" s="36"/>
      <c r="R42" s="23"/>
    </row>
    <row r="43" spans="1:18" x14ac:dyDescent="0.3">
      <c r="A43" s="22" t="s">
        <v>26</v>
      </c>
      <c r="B43" s="25" t="s">
        <v>34</v>
      </c>
      <c r="C43" s="25" t="s">
        <v>41</v>
      </c>
      <c r="D43" s="42" t="s">
        <v>45</v>
      </c>
      <c r="E43" s="42" t="s">
        <v>46</v>
      </c>
      <c r="F43" s="9" t="s">
        <v>42</v>
      </c>
      <c r="G43" s="21">
        <v>0</v>
      </c>
      <c r="H43" s="21">
        <v>0</v>
      </c>
      <c r="I43" s="21">
        <v>0</v>
      </c>
      <c r="J43" s="23">
        <v>0</v>
      </c>
      <c r="K43" s="22" t="s">
        <v>2</v>
      </c>
      <c r="L43" s="22" t="s">
        <v>2</v>
      </c>
      <c r="M43" s="22" t="s">
        <v>2</v>
      </c>
      <c r="N43" s="22" t="s">
        <v>2</v>
      </c>
      <c r="O43" s="22" t="s">
        <v>2</v>
      </c>
      <c r="P43" s="22" t="s">
        <v>2</v>
      </c>
      <c r="Q43" s="36"/>
      <c r="R43" s="23"/>
    </row>
    <row r="44" spans="1:18" ht="27.6" x14ac:dyDescent="0.3">
      <c r="A44" s="22"/>
      <c r="B44" s="25"/>
      <c r="C44" s="25"/>
      <c r="D44" s="42"/>
      <c r="E44" s="42"/>
      <c r="F44" s="9" t="s">
        <v>146</v>
      </c>
      <c r="G44" s="21">
        <v>0</v>
      </c>
      <c r="H44" s="21">
        <v>0</v>
      </c>
      <c r="I44" s="21">
        <v>0</v>
      </c>
      <c r="J44" s="23"/>
      <c r="K44" s="22"/>
      <c r="L44" s="22"/>
      <c r="M44" s="22"/>
      <c r="N44" s="22"/>
      <c r="O44" s="22"/>
      <c r="P44" s="22"/>
      <c r="Q44" s="36"/>
      <c r="R44" s="23"/>
    </row>
    <row r="45" spans="1:18" ht="27.6" x14ac:dyDescent="0.3">
      <c r="A45" s="22"/>
      <c r="B45" s="25"/>
      <c r="C45" s="25"/>
      <c r="D45" s="42"/>
      <c r="E45" s="42"/>
      <c r="F45" s="9" t="s">
        <v>44</v>
      </c>
      <c r="G45" s="21">
        <v>0</v>
      </c>
      <c r="H45" s="21">
        <v>0</v>
      </c>
      <c r="I45" s="21">
        <v>0</v>
      </c>
      <c r="J45" s="23"/>
      <c r="K45" s="22"/>
      <c r="L45" s="22"/>
      <c r="M45" s="22"/>
      <c r="N45" s="22"/>
      <c r="O45" s="22"/>
      <c r="P45" s="22"/>
      <c r="Q45" s="36"/>
      <c r="R45" s="23"/>
    </row>
    <row r="46" spans="1:18" ht="31.8" customHeight="1" x14ac:dyDescent="0.3">
      <c r="A46" s="22"/>
      <c r="B46" s="25"/>
      <c r="C46" s="25"/>
      <c r="D46" s="42"/>
      <c r="E46" s="42"/>
      <c r="F46" s="9" t="s">
        <v>43</v>
      </c>
      <c r="G46" s="21">
        <v>0</v>
      </c>
      <c r="H46" s="21">
        <v>0</v>
      </c>
      <c r="I46" s="21">
        <v>0</v>
      </c>
      <c r="J46" s="23"/>
      <c r="K46" s="22"/>
      <c r="L46" s="22"/>
      <c r="M46" s="22"/>
      <c r="N46" s="22"/>
      <c r="O46" s="22"/>
      <c r="P46" s="22"/>
      <c r="Q46" s="36"/>
      <c r="R46" s="23"/>
    </row>
    <row r="47" spans="1:18" x14ac:dyDescent="0.3">
      <c r="A47" s="22" t="s">
        <v>87</v>
      </c>
      <c r="B47" s="25" t="s">
        <v>138</v>
      </c>
      <c r="C47" s="25" t="s">
        <v>41</v>
      </c>
      <c r="D47" s="42" t="s">
        <v>45</v>
      </c>
      <c r="E47" s="42" t="s">
        <v>46</v>
      </c>
      <c r="F47" s="9" t="s">
        <v>42</v>
      </c>
      <c r="G47" s="21">
        <v>0</v>
      </c>
      <c r="H47" s="21">
        <v>0</v>
      </c>
      <c r="I47" s="21">
        <v>0</v>
      </c>
      <c r="J47" s="23">
        <v>0</v>
      </c>
      <c r="K47" s="22" t="s">
        <v>2</v>
      </c>
      <c r="L47" s="22" t="s">
        <v>2</v>
      </c>
      <c r="M47" s="22" t="s">
        <v>2</v>
      </c>
      <c r="N47" s="22" t="s">
        <v>2</v>
      </c>
      <c r="O47" s="22" t="s">
        <v>2</v>
      </c>
      <c r="P47" s="22" t="s">
        <v>2</v>
      </c>
      <c r="Q47" s="36"/>
      <c r="R47" s="23"/>
    </row>
    <row r="48" spans="1:18" ht="27.6" x14ac:dyDescent="0.3">
      <c r="A48" s="22"/>
      <c r="B48" s="25"/>
      <c r="C48" s="25"/>
      <c r="D48" s="42"/>
      <c r="E48" s="42"/>
      <c r="F48" s="9" t="s">
        <v>146</v>
      </c>
      <c r="G48" s="21">
        <v>0</v>
      </c>
      <c r="H48" s="21">
        <v>0</v>
      </c>
      <c r="I48" s="21">
        <v>0</v>
      </c>
      <c r="J48" s="23"/>
      <c r="K48" s="22"/>
      <c r="L48" s="22"/>
      <c r="M48" s="22"/>
      <c r="N48" s="22"/>
      <c r="O48" s="22"/>
      <c r="P48" s="22"/>
      <c r="Q48" s="36"/>
      <c r="R48" s="23"/>
    </row>
    <row r="49" spans="1:18" ht="27.6" x14ac:dyDescent="0.3">
      <c r="A49" s="22"/>
      <c r="B49" s="25"/>
      <c r="C49" s="25"/>
      <c r="D49" s="42"/>
      <c r="E49" s="42"/>
      <c r="F49" s="9" t="s">
        <v>44</v>
      </c>
      <c r="G49" s="21">
        <v>0</v>
      </c>
      <c r="H49" s="21">
        <v>0</v>
      </c>
      <c r="I49" s="21">
        <v>0</v>
      </c>
      <c r="J49" s="23"/>
      <c r="K49" s="22"/>
      <c r="L49" s="22"/>
      <c r="M49" s="22"/>
      <c r="N49" s="22"/>
      <c r="O49" s="22"/>
      <c r="P49" s="22"/>
      <c r="Q49" s="36"/>
      <c r="R49" s="23"/>
    </row>
    <row r="50" spans="1:18" ht="27.6" x14ac:dyDescent="0.3">
      <c r="A50" s="22"/>
      <c r="B50" s="25"/>
      <c r="C50" s="25"/>
      <c r="D50" s="42"/>
      <c r="E50" s="42"/>
      <c r="F50" s="9" t="s">
        <v>43</v>
      </c>
      <c r="G50" s="21">
        <v>0</v>
      </c>
      <c r="H50" s="21">
        <v>0</v>
      </c>
      <c r="I50" s="21">
        <v>0</v>
      </c>
      <c r="J50" s="23"/>
      <c r="K50" s="22"/>
      <c r="L50" s="22"/>
      <c r="M50" s="22"/>
      <c r="N50" s="22"/>
      <c r="O50" s="22"/>
      <c r="P50" s="22"/>
      <c r="Q50" s="36"/>
      <c r="R50" s="23"/>
    </row>
    <row r="51" spans="1:18" ht="15.6" x14ac:dyDescent="0.3">
      <c r="A51" s="43" t="s">
        <v>27</v>
      </c>
      <c r="B51" s="43"/>
      <c r="C51" s="44" t="s">
        <v>2</v>
      </c>
      <c r="D51" s="44" t="s">
        <v>2</v>
      </c>
      <c r="E51" s="44" t="s">
        <v>2</v>
      </c>
      <c r="F51" s="11" t="s">
        <v>42</v>
      </c>
      <c r="G51" s="21">
        <v>3782835.54</v>
      </c>
      <c r="H51" s="21">
        <v>800000</v>
      </c>
      <c r="I51" s="21">
        <v>800000</v>
      </c>
      <c r="J51" s="23">
        <f>I51/H51</f>
        <v>1</v>
      </c>
      <c r="K51" s="22" t="s">
        <v>2</v>
      </c>
      <c r="L51" s="22" t="s">
        <v>2</v>
      </c>
      <c r="M51" s="22" t="s">
        <v>2</v>
      </c>
      <c r="N51" s="22" t="s">
        <v>2</v>
      </c>
      <c r="O51" s="22" t="s">
        <v>2</v>
      </c>
      <c r="P51" s="22" t="s">
        <v>2</v>
      </c>
      <c r="Q51" s="22" t="s">
        <v>2</v>
      </c>
      <c r="R51" s="23"/>
    </row>
    <row r="52" spans="1:18" ht="27.6" x14ac:dyDescent="0.3">
      <c r="A52" s="43"/>
      <c r="B52" s="43"/>
      <c r="C52" s="44"/>
      <c r="D52" s="44"/>
      <c r="E52" s="44"/>
      <c r="F52" s="9" t="s">
        <v>146</v>
      </c>
      <c r="G52" s="21">
        <v>0</v>
      </c>
      <c r="H52" s="21">
        <v>0</v>
      </c>
      <c r="I52" s="21">
        <v>0</v>
      </c>
      <c r="J52" s="23"/>
      <c r="K52" s="22"/>
      <c r="L52" s="22"/>
      <c r="M52" s="22"/>
      <c r="N52" s="22"/>
      <c r="O52" s="22"/>
      <c r="P52" s="22"/>
      <c r="Q52" s="22"/>
      <c r="R52" s="23"/>
    </row>
    <row r="53" spans="1:18" ht="27.6" x14ac:dyDescent="0.3">
      <c r="A53" s="43"/>
      <c r="B53" s="43"/>
      <c r="C53" s="44"/>
      <c r="D53" s="44"/>
      <c r="E53" s="44"/>
      <c r="F53" s="9" t="s">
        <v>44</v>
      </c>
      <c r="G53" s="21">
        <v>1741702.9</v>
      </c>
      <c r="H53" s="21">
        <v>558867.36</v>
      </c>
      <c r="I53" s="21">
        <v>558867.36</v>
      </c>
      <c r="J53" s="23"/>
      <c r="K53" s="22"/>
      <c r="L53" s="22"/>
      <c r="M53" s="22"/>
      <c r="N53" s="22"/>
      <c r="O53" s="22"/>
      <c r="P53" s="22"/>
      <c r="Q53" s="22"/>
      <c r="R53" s="23"/>
    </row>
    <row r="54" spans="1:18" ht="27.6" x14ac:dyDescent="0.3">
      <c r="A54" s="43"/>
      <c r="B54" s="43"/>
      <c r="C54" s="44"/>
      <c r="D54" s="44"/>
      <c r="E54" s="44"/>
      <c r="F54" s="9" t="s">
        <v>43</v>
      </c>
      <c r="G54" s="21">
        <v>2041132.6400000001</v>
      </c>
      <c r="H54" s="21">
        <v>241132.64</v>
      </c>
      <c r="I54" s="21">
        <v>241132.64</v>
      </c>
      <c r="J54" s="23"/>
      <c r="K54" s="22"/>
      <c r="L54" s="22"/>
      <c r="M54" s="22"/>
      <c r="N54" s="22"/>
      <c r="O54" s="22"/>
      <c r="P54" s="22"/>
      <c r="Q54" s="22"/>
      <c r="R54" s="23"/>
    </row>
    <row r="55" spans="1:18" ht="33.75" customHeight="1" x14ac:dyDescent="0.3">
      <c r="A55" s="29" t="s">
        <v>378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</row>
    <row r="56" spans="1:18" ht="35.25" customHeight="1" x14ac:dyDescent="0.3">
      <c r="A56" s="29" t="s">
        <v>147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36">
        <f>(Q127+Q173+Q298+Q303)/4</f>
        <v>54.166666666666664</v>
      </c>
    </row>
    <row r="57" spans="1:18" ht="37.5" customHeight="1" x14ac:dyDescent="0.3">
      <c r="A57" s="20" t="s">
        <v>19</v>
      </c>
      <c r="B57" s="29" t="s">
        <v>148</v>
      </c>
      <c r="C57" s="29"/>
      <c r="D57" s="29"/>
      <c r="E57" s="29"/>
      <c r="F57" s="16" t="s">
        <v>2</v>
      </c>
      <c r="G57" s="21" t="s">
        <v>2</v>
      </c>
      <c r="H57" s="21" t="s">
        <v>2</v>
      </c>
      <c r="I57" s="21" t="s">
        <v>2</v>
      </c>
      <c r="J57" s="21" t="s">
        <v>2</v>
      </c>
      <c r="K57" s="21" t="s">
        <v>2</v>
      </c>
      <c r="L57" s="21" t="s">
        <v>2</v>
      </c>
      <c r="M57" s="21" t="s">
        <v>2</v>
      </c>
      <c r="N57" s="21" t="s">
        <v>2</v>
      </c>
      <c r="O57" s="21" t="s">
        <v>2</v>
      </c>
      <c r="P57" s="21" t="s">
        <v>2</v>
      </c>
      <c r="Q57" s="21" t="s">
        <v>2</v>
      </c>
      <c r="R57" s="36"/>
    </row>
    <row r="58" spans="1:18" x14ac:dyDescent="0.3">
      <c r="A58" s="22" t="s">
        <v>20</v>
      </c>
      <c r="B58" s="25" t="s">
        <v>149</v>
      </c>
      <c r="C58" s="22" t="s">
        <v>2</v>
      </c>
      <c r="D58" s="22" t="s">
        <v>2</v>
      </c>
      <c r="E58" s="22" t="s">
        <v>2</v>
      </c>
      <c r="F58" s="17" t="s">
        <v>42</v>
      </c>
      <c r="G58" s="21">
        <f>G59+G60+G61</f>
        <v>0</v>
      </c>
      <c r="H58" s="21">
        <f>H59+H60+H61</f>
        <v>0</v>
      </c>
      <c r="I58" s="21">
        <v>0</v>
      </c>
      <c r="J58" s="23">
        <v>0</v>
      </c>
      <c r="K58" s="22" t="s">
        <v>2</v>
      </c>
      <c r="L58" s="22" t="s">
        <v>2</v>
      </c>
      <c r="M58" s="22" t="s">
        <v>2</v>
      </c>
      <c r="N58" s="22" t="s">
        <v>2</v>
      </c>
      <c r="O58" s="22" t="s">
        <v>2</v>
      </c>
      <c r="P58" s="22" t="s">
        <v>2</v>
      </c>
      <c r="Q58" s="22" t="s">
        <v>2</v>
      </c>
      <c r="R58" s="36"/>
    </row>
    <row r="59" spans="1:18" ht="27.6" x14ac:dyDescent="0.3">
      <c r="A59" s="22"/>
      <c r="B59" s="25"/>
      <c r="C59" s="22"/>
      <c r="D59" s="22"/>
      <c r="E59" s="22"/>
      <c r="F59" s="9" t="s">
        <v>146</v>
      </c>
      <c r="G59" s="21">
        <v>0</v>
      </c>
      <c r="H59" s="21">
        <v>0</v>
      </c>
      <c r="I59" s="21">
        <v>0</v>
      </c>
      <c r="J59" s="23"/>
      <c r="K59" s="22"/>
      <c r="L59" s="22"/>
      <c r="M59" s="22"/>
      <c r="N59" s="22"/>
      <c r="O59" s="22"/>
      <c r="P59" s="22"/>
      <c r="Q59" s="22"/>
      <c r="R59" s="36"/>
    </row>
    <row r="60" spans="1:18" ht="27.6" x14ac:dyDescent="0.3">
      <c r="A60" s="22"/>
      <c r="B60" s="25"/>
      <c r="C60" s="22"/>
      <c r="D60" s="22"/>
      <c r="E60" s="22"/>
      <c r="F60" s="17" t="s">
        <v>44</v>
      </c>
      <c r="G60" s="21">
        <v>0</v>
      </c>
      <c r="H60" s="21">
        <v>0</v>
      </c>
      <c r="I60" s="21">
        <v>0</v>
      </c>
      <c r="J60" s="23"/>
      <c r="K60" s="22"/>
      <c r="L60" s="22"/>
      <c r="M60" s="22"/>
      <c r="N60" s="22"/>
      <c r="O60" s="22"/>
      <c r="P60" s="22"/>
      <c r="Q60" s="22"/>
      <c r="R60" s="36"/>
    </row>
    <row r="61" spans="1:18" ht="27.6" x14ac:dyDescent="0.3">
      <c r="A61" s="22"/>
      <c r="B61" s="25"/>
      <c r="C61" s="22"/>
      <c r="D61" s="22"/>
      <c r="E61" s="22"/>
      <c r="F61" s="17" t="s">
        <v>43</v>
      </c>
      <c r="G61" s="21">
        <v>0</v>
      </c>
      <c r="H61" s="21">
        <v>0</v>
      </c>
      <c r="I61" s="21">
        <v>0</v>
      </c>
      <c r="J61" s="23"/>
      <c r="K61" s="22"/>
      <c r="L61" s="22"/>
      <c r="M61" s="22"/>
      <c r="N61" s="22"/>
      <c r="O61" s="22"/>
      <c r="P61" s="22"/>
      <c r="Q61" s="22"/>
      <c r="R61" s="36"/>
    </row>
    <row r="62" spans="1:18" x14ac:dyDescent="0.3">
      <c r="A62" s="35" t="s">
        <v>21</v>
      </c>
      <c r="B62" s="25" t="s">
        <v>306</v>
      </c>
      <c r="C62" s="25" t="s">
        <v>40</v>
      </c>
      <c r="D62" s="22" t="s">
        <v>2</v>
      </c>
      <c r="E62" s="22" t="s">
        <v>2</v>
      </c>
      <c r="F62" s="17" t="s">
        <v>42</v>
      </c>
      <c r="G62" s="21">
        <v>0</v>
      </c>
      <c r="H62" s="21">
        <v>0</v>
      </c>
      <c r="I62" s="21">
        <v>0</v>
      </c>
      <c r="J62" s="23">
        <v>0</v>
      </c>
      <c r="K62" s="22" t="s">
        <v>2</v>
      </c>
      <c r="L62" s="22" t="s">
        <v>2</v>
      </c>
      <c r="M62" s="22" t="s">
        <v>2</v>
      </c>
      <c r="N62" s="22" t="s">
        <v>2</v>
      </c>
      <c r="O62" s="22" t="s">
        <v>2</v>
      </c>
      <c r="P62" s="22" t="s">
        <v>2</v>
      </c>
      <c r="Q62" s="22"/>
      <c r="R62" s="36"/>
    </row>
    <row r="63" spans="1:18" ht="27.6" x14ac:dyDescent="0.3">
      <c r="A63" s="35"/>
      <c r="B63" s="25"/>
      <c r="C63" s="25"/>
      <c r="D63" s="22"/>
      <c r="E63" s="22"/>
      <c r="F63" s="17" t="s">
        <v>146</v>
      </c>
      <c r="G63" s="21">
        <v>0</v>
      </c>
      <c r="H63" s="21">
        <v>0</v>
      </c>
      <c r="I63" s="21">
        <v>0</v>
      </c>
      <c r="J63" s="23"/>
      <c r="K63" s="22"/>
      <c r="L63" s="22"/>
      <c r="M63" s="22"/>
      <c r="N63" s="22"/>
      <c r="O63" s="22"/>
      <c r="P63" s="22"/>
      <c r="Q63" s="22"/>
      <c r="R63" s="36"/>
    </row>
    <row r="64" spans="1:18" ht="27.6" x14ac:dyDescent="0.3">
      <c r="A64" s="35"/>
      <c r="B64" s="25"/>
      <c r="C64" s="25"/>
      <c r="D64" s="22"/>
      <c r="E64" s="22"/>
      <c r="F64" s="17" t="s">
        <v>44</v>
      </c>
      <c r="G64" s="21">
        <v>0</v>
      </c>
      <c r="H64" s="21">
        <v>0</v>
      </c>
      <c r="I64" s="21">
        <v>0</v>
      </c>
      <c r="J64" s="23"/>
      <c r="K64" s="22"/>
      <c r="L64" s="22"/>
      <c r="M64" s="22"/>
      <c r="N64" s="22"/>
      <c r="O64" s="22"/>
      <c r="P64" s="22"/>
      <c r="Q64" s="22"/>
      <c r="R64" s="36"/>
    </row>
    <row r="65" spans="1:18" ht="27.6" x14ac:dyDescent="0.3">
      <c r="A65" s="35"/>
      <c r="B65" s="25"/>
      <c r="C65" s="25"/>
      <c r="D65" s="22"/>
      <c r="E65" s="22"/>
      <c r="F65" s="17" t="s">
        <v>43</v>
      </c>
      <c r="G65" s="21">
        <v>0</v>
      </c>
      <c r="H65" s="21">
        <v>0</v>
      </c>
      <c r="I65" s="21">
        <v>0</v>
      </c>
      <c r="J65" s="23"/>
      <c r="K65" s="22"/>
      <c r="L65" s="22"/>
      <c r="M65" s="22"/>
      <c r="N65" s="22"/>
      <c r="O65" s="22"/>
      <c r="P65" s="22"/>
      <c r="Q65" s="22"/>
      <c r="R65" s="36"/>
    </row>
    <row r="66" spans="1:18" ht="93" customHeight="1" x14ac:dyDescent="0.3">
      <c r="A66" s="22" t="s">
        <v>308</v>
      </c>
      <c r="B66" s="25" t="s">
        <v>307</v>
      </c>
      <c r="C66" s="25" t="s">
        <v>40</v>
      </c>
      <c r="D66" s="22" t="s">
        <v>2</v>
      </c>
      <c r="E66" s="22" t="s">
        <v>2</v>
      </c>
      <c r="F66" s="17" t="s">
        <v>42</v>
      </c>
      <c r="G66" s="21">
        <f>G67+G68+G69</f>
        <v>0</v>
      </c>
      <c r="H66" s="21">
        <f>H67+H68+H69</f>
        <v>0</v>
      </c>
      <c r="I66" s="21">
        <v>0</v>
      </c>
      <c r="J66" s="23">
        <v>0</v>
      </c>
      <c r="K66" s="16" t="s">
        <v>327</v>
      </c>
      <c r="L66" s="20" t="s">
        <v>328</v>
      </c>
      <c r="M66" s="20" t="s">
        <v>2</v>
      </c>
      <c r="N66" s="20" t="s">
        <v>2</v>
      </c>
      <c r="O66" s="20" t="s">
        <v>2</v>
      </c>
      <c r="P66" s="20" t="s">
        <v>2</v>
      </c>
      <c r="Q66" s="22"/>
      <c r="R66" s="36"/>
    </row>
    <row r="67" spans="1:18" ht="98.4" customHeight="1" x14ac:dyDescent="0.3">
      <c r="A67" s="22"/>
      <c r="B67" s="25"/>
      <c r="C67" s="25"/>
      <c r="D67" s="22"/>
      <c r="E67" s="22"/>
      <c r="F67" s="9" t="s">
        <v>146</v>
      </c>
      <c r="G67" s="21">
        <v>0</v>
      </c>
      <c r="H67" s="21">
        <v>0</v>
      </c>
      <c r="I67" s="21">
        <v>0</v>
      </c>
      <c r="J67" s="23"/>
      <c r="K67" s="16" t="s">
        <v>329</v>
      </c>
      <c r="L67" s="20" t="s">
        <v>330</v>
      </c>
      <c r="M67" s="20" t="s">
        <v>2</v>
      </c>
      <c r="N67" s="20" t="s">
        <v>2</v>
      </c>
      <c r="O67" s="20" t="s">
        <v>2</v>
      </c>
      <c r="P67" s="20" t="s">
        <v>2</v>
      </c>
      <c r="Q67" s="22"/>
      <c r="R67" s="36"/>
    </row>
    <row r="68" spans="1:18" ht="53.4" customHeight="1" x14ac:dyDescent="0.3">
      <c r="A68" s="22"/>
      <c r="B68" s="25"/>
      <c r="C68" s="25"/>
      <c r="D68" s="22"/>
      <c r="E68" s="22"/>
      <c r="F68" s="17" t="s">
        <v>44</v>
      </c>
      <c r="G68" s="21">
        <v>0</v>
      </c>
      <c r="H68" s="21">
        <v>0</v>
      </c>
      <c r="I68" s="21">
        <v>0</v>
      </c>
      <c r="J68" s="23"/>
      <c r="K68" s="25" t="s">
        <v>331</v>
      </c>
      <c r="L68" s="22" t="s">
        <v>67</v>
      </c>
      <c r="M68" s="22" t="s">
        <v>2</v>
      </c>
      <c r="N68" s="22" t="s">
        <v>2</v>
      </c>
      <c r="O68" s="22" t="s">
        <v>2</v>
      </c>
      <c r="P68" s="22" t="s">
        <v>2</v>
      </c>
      <c r="Q68" s="22"/>
      <c r="R68" s="36"/>
    </row>
    <row r="69" spans="1:18" ht="69.599999999999994" customHeight="1" x14ac:dyDescent="0.3">
      <c r="A69" s="22"/>
      <c r="B69" s="25"/>
      <c r="C69" s="25"/>
      <c r="D69" s="22"/>
      <c r="E69" s="22"/>
      <c r="F69" s="17" t="s">
        <v>43</v>
      </c>
      <c r="G69" s="21">
        <v>0</v>
      </c>
      <c r="H69" s="21">
        <v>0</v>
      </c>
      <c r="I69" s="21">
        <v>0</v>
      </c>
      <c r="J69" s="23"/>
      <c r="K69" s="25"/>
      <c r="L69" s="22"/>
      <c r="M69" s="22"/>
      <c r="N69" s="22"/>
      <c r="O69" s="22"/>
      <c r="P69" s="22"/>
      <c r="Q69" s="22"/>
      <c r="R69" s="36"/>
    </row>
    <row r="70" spans="1:18" x14ac:dyDescent="0.3">
      <c r="A70" s="35" t="s">
        <v>309</v>
      </c>
      <c r="B70" s="25" t="s">
        <v>310</v>
      </c>
      <c r="C70" s="25" t="s">
        <v>41</v>
      </c>
      <c r="D70" s="22" t="s">
        <v>2</v>
      </c>
      <c r="E70" s="22" t="s">
        <v>2</v>
      </c>
      <c r="F70" s="17" t="s">
        <v>42</v>
      </c>
      <c r="G70" s="21">
        <v>0</v>
      </c>
      <c r="H70" s="21">
        <v>0</v>
      </c>
      <c r="I70" s="21">
        <v>0</v>
      </c>
      <c r="J70" s="23">
        <v>0</v>
      </c>
      <c r="K70" s="25" t="s">
        <v>332</v>
      </c>
      <c r="L70" s="22" t="s">
        <v>328</v>
      </c>
      <c r="M70" s="22" t="s">
        <v>2</v>
      </c>
      <c r="N70" s="22" t="s">
        <v>2</v>
      </c>
      <c r="O70" s="22" t="s">
        <v>2</v>
      </c>
      <c r="P70" s="22" t="s">
        <v>2</v>
      </c>
      <c r="Q70" s="22"/>
      <c r="R70" s="36"/>
    </row>
    <row r="71" spans="1:18" ht="40.799999999999997" customHeight="1" x14ac:dyDescent="0.3">
      <c r="A71" s="35"/>
      <c r="B71" s="25"/>
      <c r="C71" s="25"/>
      <c r="D71" s="22"/>
      <c r="E71" s="22"/>
      <c r="F71" s="9" t="s">
        <v>146</v>
      </c>
      <c r="G71" s="21">
        <v>0</v>
      </c>
      <c r="H71" s="21">
        <v>0</v>
      </c>
      <c r="I71" s="21">
        <v>0</v>
      </c>
      <c r="J71" s="23"/>
      <c r="K71" s="25"/>
      <c r="L71" s="22"/>
      <c r="M71" s="22"/>
      <c r="N71" s="22"/>
      <c r="O71" s="22"/>
      <c r="P71" s="22"/>
      <c r="Q71" s="22"/>
      <c r="R71" s="36"/>
    </row>
    <row r="72" spans="1:18" ht="31.8" customHeight="1" x14ac:dyDescent="0.3">
      <c r="A72" s="35"/>
      <c r="B72" s="25"/>
      <c r="C72" s="25"/>
      <c r="D72" s="22"/>
      <c r="E72" s="22"/>
      <c r="F72" s="17" t="s">
        <v>44</v>
      </c>
      <c r="G72" s="21">
        <v>0</v>
      </c>
      <c r="H72" s="21">
        <v>0</v>
      </c>
      <c r="I72" s="21">
        <v>0</v>
      </c>
      <c r="J72" s="23"/>
      <c r="K72" s="25" t="s">
        <v>333</v>
      </c>
      <c r="L72" s="22" t="s">
        <v>330</v>
      </c>
      <c r="M72" s="22" t="s">
        <v>2</v>
      </c>
      <c r="N72" s="22" t="s">
        <v>2</v>
      </c>
      <c r="O72" s="22" t="s">
        <v>2</v>
      </c>
      <c r="P72" s="22" t="s">
        <v>2</v>
      </c>
      <c r="Q72" s="22"/>
      <c r="R72" s="36"/>
    </row>
    <row r="73" spans="1:18" ht="48" customHeight="1" x14ac:dyDescent="0.3">
      <c r="A73" s="35"/>
      <c r="B73" s="25"/>
      <c r="C73" s="25"/>
      <c r="D73" s="22"/>
      <c r="E73" s="22"/>
      <c r="F73" s="17" t="s">
        <v>43</v>
      </c>
      <c r="G73" s="21">
        <v>0</v>
      </c>
      <c r="H73" s="21">
        <v>0</v>
      </c>
      <c r="I73" s="21">
        <v>0</v>
      </c>
      <c r="J73" s="23"/>
      <c r="K73" s="25"/>
      <c r="L73" s="22"/>
      <c r="M73" s="22"/>
      <c r="N73" s="22"/>
      <c r="O73" s="22"/>
      <c r="P73" s="22"/>
      <c r="Q73" s="22"/>
      <c r="R73" s="36"/>
    </row>
    <row r="74" spans="1:18" x14ac:dyDescent="0.3">
      <c r="A74" s="22" t="s">
        <v>22</v>
      </c>
      <c r="B74" s="25" t="s">
        <v>311</v>
      </c>
      <c r="C74" s="25" t="s">
        <v>41</v>
      </c>
      <c r="D74" s="22" t="s">
        <v>2</v>
      </c>
      <c r="E74" s="22" t="s">
        <v>2</v>
      </c>
      <c r="F74" s="17" t="s">
        <v>42</v>
      </c>
      <c r="G74" s="21">
        <v>0</v>
      </c>
      <c r="H74" s="21">
        <v>0</v>
      </c>
      <c r="I74" s="21">
        <v>0</v>
      </c>
      <c r="J74" s="23">
        <v>0</v>
      </c>
      <c r="K74" s="25" t="s">
        <v>334</v>
      </c>
      <c r="L74" s="22" t="s">
        <v>67</v>
      </c>
      <c r="M74" s="22" t="s">
        <v>2</v>
      </c>
      <c r="N74" s="22" t="s">
        <v>2</v>
      </c>
      <c r="O74" s="22" t="s">
        <v>2</v>
      </c>
      <c r="P74" s="22" t="s">
        <v>2</v>
      </c>
      <c r="Q74" s="22"/>
      <c r="R74" s="36"/>
    </row>
    <row r="75" spans="1:18" ht="27.6" x14ac:dyDescent="0.3">
      <c r="A75" s="22"/>
      <c r="B75" s="25"/>
      <c r="C75" s="25"/>
      <c r="D75" s="22"/>
      <c r="E75" s="22"/>
      <c r="F75" s="9" t="s">
        <v>146</v>
      </c>
      <c r="G75" s="21">
        <v>0</v>
      </c>
      <c r="H75" s="21">
        <v>0</v>
      </c>
      <c r="I75" s="21">
        <v>0</v>
      </c>
      <c r="J75" s="23"/>
      <c r="K75" s="25"/>
      <c r="L75" s="22"/>
      <c r="M75" s="22"/>
      <c r="N75" s="22"/>
      <c r="O75" s="22"/>
      <c r="P75" s="22"/>
      <c r="Q75" s="22"/>
      <c r="R75" s="36"/>
    </row>
    <row r="76" spans="1:18" ht="27.6" x14ac:dyDescent="0.3">
      <c r="A76" s="22"/>
      <c r="B76" s="25"/>
      <c r="C76" s="25"/>
      <c r="D76" s="22"/>
      <c r="E76" s="22"/>
      <c r="F76" s="17" t="s">
        <v>44</v>
      </c>
      <c r="G76" s="21">
        <v>0</v>
      </c>
      <c r="H76" s="21">
        <v>0</v>
      </c>
      <c r="I76" s="21">
        <v>0</v>
      </c>
      <c r="J76" s="23"/>
      <c r="K76" s="25"/>
      <c r="L76" s="22"/>
      <c r="M76" s="22"/>
      <c r="N76" s="22"/>
      <c r="O76" s="22"/>
      <c r="P76" s="22"/>
      <c r="Q76" s="22"/>
      <c r="R76" s="36"/>
    </row>
    <row r="77" spans="1:18" ht="45.6" customHeight="1" x14ac:dyDescent="0.3">
      <c r="A77" s="22"/>
      <c r="B77" s="25"/>
      <c r="C77" s="25"/>
      <c r="D77" s="22"/>
      <c r="E77" s="22"/>
      <c r="F77" s="17" t="s">
        <v>43</v>
      </c>
      <c r="G77" s="21">
        <v>0</v>
      </c>
      <c r="H77" s="21">
        <v>0</v>
      </c>
      <c r="I77" s="21">
        <v>0</v>
      </c>
      <c r="J77" s="23"/>
      <c r="K77" s="25"/>
      <c r="L77" s="22"/>
      <c r="M77" s="22"/>
      <c r="N77" s="22"/>
      <c r="O77" s="22"/>
      <c r="P77" s="22"/>
      <c r="Q77" s="22"/>
      <c r="R77" s="36"/>
    </row>
    <row r="78" spans="1:18" ht="35.4" customHeight="1" x14ac:dyDescent="0.3">
      <c r="A78" s="22" t="s">
        <v>23</v>
      </c>
      <c r="B78" s="25" t="s">
        <v>312</v>
      </c>
      <c r="C78" s="25" t="s">
        <v>41</v>
      </c>
      <c r="D78" s="22" t="s">
        <v>2</v>
      </c>
      <c r="E78" s="22" t="s">
        <v>2</v>
      </c>
      <c r="F78" s="17" t="s">
        <v>42</v>
      </c>
      <c r="G78" s="21">
        <v>0</v>
      </c>
      <c r="H78" s="21">
        <v>0</v>
      </c>
      <c r="I78" s="21">
        <v>0</v>
      </c>
      <c r="J78" s="23">
        <v>0</v>
      </c>
      <c r="K78" s="25" t="s">
        <v>335</v>
      </c>
      <c r="L78" s="22" t="s">
        <v>67</v>
      </c>
      <c r="M78" s="22" t="s">
        <v>2</v>
      </c>
      <c r="N78" s="22" t="s">
        <v>2</v>
      </c>
      <c r="O78" s="22" t="s">
        <v>2</v>
      </c>
      <c r="P78" s="22" t="s">
        <v>2</v>
      </c>
      <c r="Q78" s="22"/>
      <c r="R78" s="36"/>
    </row>
    <row r="79" spans="1:18" ht="40.799999999999997" customHeight="1" x14ac:dyDescent="0.3">
      <c r="A79" s="22"/>
      <c r="B79" s="25"/>
      <c r="C79" s="25"/>
      <c r="D79" s="22"/>
      <c r="E79" s="22"/>
      <c r="F79" s="9" t="s">
        <v>146</v>
      </c>
      <c r="G79" s="21">
        <v>0</v>
      </c>
      <c r="H79" s="21">
        <v>0</v>
      </c>
      <c r="I79" s="21">
        <v>0</v>
      </c>
      <c r="J79" s="23"/>
      <c r="K79" s="25"/>
      <c r="L79" s="22"/>
      <c r="M79" s="22"/>
      <c r="N79" s="22"/>
      <c r="O79" s="22"/>
      <c r="P79" s="22"/>
      <c r="Q79" s="22"/>
      <c r="R79" s="36"/>
    </row>
    <row r="80" spans="1:18" ht="41.4" customHeight="1" x14ac:dyDescent="0.3">
      <c r="A80" s="22"/>
      <c r="B80" s="25"/>
      <c r="C80" s="25"/>
      <c r="D80" s="22"/>
      <c r="E80" s="22"/>
      <c r="F80" s="17" t="s">
        <v>44</v>
      </c>
      <c r="G80" s="21">
        <v>0</v>
      </c>
      <c r="H80" s="21">
        <v>0</v>
      </c>
      <c r="I80" s="21">
        <v>0</v>
      </c>
      <c r="J80" s="23"/>
      <c r="K80" s="25"/>
      <c r="L80" s="22"/>
      <c r="M80" s="22"/>
      <c r="N80" s="22"/>
      <c r="O80" s="22"/>
      <c r="P80" s="22"/>
      <c r="Q80" s="22"/>
      <c r="R80" s="36"/>
    </row>
    <row r="81" spans="1:18" ht="43.8" customHeight="1" x14ac:dyDescent="0.3">
      <c r="A81" s="22"/>
      <c r="B81" s="25"/>
      <c r="C81" s="25"/>
      <c r="D81" s="22"/>
      <c r="E81" s="22"/>
      <c r="F81" s="17" t="s">
        <v>43</v>
      </c>
      <c r="G81" s="21">
        <v>0</v>
      </c>
      <c r="H81" s="21">
        <v>0</v>
      </c>
      <c r="I81" s="21">
        <v>0</v>
      </c>
      <c r="J81" s="23"/>
      <c r="K81" s="25"/>
      <c r="L81" s="22"/>
      <c r="M81" s="22"/>
      <c r="N81" s="22"/>
      <c r="O81" s="22"/>
      <c r="P81" s="22"/>
      <c r="Q81" s="22"/>
      <c r="R81" s="36"/>
    </row>
    <row r="82" spans="1:18" ht="72" customHeight="1" x14ac:dyDescent="0.3">
      <c r="A82" s="22" t="s">
        <v>37</v>
      </c>
      <c r="B82" s="25" t="s">
        <v>313</v>
      </c>
      <c r="C82" s="25" t="s">
        <v>41</v>
      </c>
      <c r="D82" s="22" t="s">
        <v>2</v>
      </c>
      <c r="E82" s="22" t="s">
        <v>2</v>
      </c>
      <c r="F82" s="17" t="s">
        <v>42</v>
      </c>
      <c r="G82" s="21">
        <v>0</v>
      </c>
      <c r="H82" s="21">
        <v>0</v>
      </c>
      <c r="I82" s="21">
        <v>0</v>
      </c>
      <c r="J82" s="23">
        <v>0</v>
      </c>
      <c r="K82" s="16" t="s">
        <v>336</v>
      </c>
      <c r="L82" s="20" t="s">
        <v>67</v>
      </c>
      <c r="M82" s="20" t="s">
        <v>2</v>
      </c>
      <c r="N82" s="20" t="s">
        <v>2</v>
      </c>
      <c r="O82" s="20" t="s">
        <v>2</v>
      </c>
      <c r="P82" s="20" t="s">
        <v>2</v>
      </c>
      <c r="Q82" s="22"/>
      <c r="R82" s="36"/>
    </row>
    <row r="83" spans="1:18" ht="74.400000000000006" customHeight="1" x14ac:dyDescent="0.3">
      <c r="A83" s="22"/>
      <c r="B83" s="25"/>
      <c r="C83" s="25"/>
      <c r="D83" s="22"/>
      <c r="E83" s="22"/>
      <c r="F83" s="17" t="s">
        <v>146</v>
      </c>
      <c r="G83" s="21">
        <v>0</v>
      </c>
      <c r="H83" s="21">
        <v>0</v>
      </c>
      <c r="I83" s="21">
        <v>0</v>
      </c>
      <c r="J83" s="23"/>
      <c r="K83" s="16" t="s">
        <v>337</v>
      </c>
      <c r="L83" s="20" t="s">
        <v>67</v>
      </c>
      <c r="M83" s="20" t="s">
        <v>2</v>
      </c>
      <c r="N83" s="20" t="s">
        <v>2</v>
      </c>
      <c r="O83" s="20" t="s">
        <v>2</v>
      </c>
      <c r="P83" s="20" t="s">
        <v>2</v>
      </c>
      <c r="Q83" s="22"/>
      <c r="R83" s="36"/>
    </row>
    <row r="84" spans="1:18" ht="73.2" customHeight="1" x14ac:dyDescent="0.3">
      <c r="A84" s="22"/>
      <c r="B84" s="25"/>
      <c r="C84" s="25"/>
      <c r="D84" s="22"/>
      <c r="E84" s="22"/>
      <c r="F84" s="17" t="s">
        <v>44</v>
      </c>
      <c r="G84" s="21">
        <v>0</v>
      </c>
      <c r="H84" s="21">
        <v>0</v>
      </c>
      <c r="I84" s="21">
        <v>0</v>
      </c>
      <c r="J84" s="23"/>
      <c r="K84" s="16" t="s">
        <v>338</v>
      </c>
      <c r="L84" s="20" t="s">
        <v>328</v>
      </c>
      <c r="M84" s="20" t="s">
        <v>2</v>
      </c>
      <c r="N84" s="20" t="s">
        <v>2</v>
      </c>
      <c r="O84" s="20" t="s">
        <v>2</v>
      </c>
      <c r="P84" s="20" t="s">
        <v>2</v>
      </c>
      <c r="Q84" s="22"/>
      <c r="R84" s="36"/>
    </row>
    <row r="85" spans="1:18" ht="72" customHeight="1" x14ac:dyDescent="0.3">
      <c r="A85" s="22"/>
      <c r="B85" s="25"/>
      <c r="C85" s="25"/>
      <c r="D85" s="22"/>
      <c r="E85" s="22"/>
      <c r="F85" s="17" t="s">
        <v>43</v>
      </c>
      <c r="G85" s="21">
        <v>0</v>
      </c>
      <c r="H85" s="21">
        <v>0</v>
      </c>
      <c r="I85" s="21">
        <v>0</v>
      </c>
      <c r="J85" s="23"/>
      <c r="K85" s="16" t="s">
        <v>339</v>
      </c>
      <c r="L85" s="20" t="s">
        <v>340</v>
      </c>
      <c r="M85" s="20" t="s">
        <v>2</v>
      </c>
      <c r="N85" s="20" t="s">
        <v>2</v>
      </c>
      <c r="O85" s="20" t="s">
        <v>2</v>
      </c>
      <c r="P85" s="20" t="s">
        <v>2</v>
      </c>
      <c r="Q85" s="22"/>
      <c r="R85" s="36"/>
    </row>
    <row r="86" spans="1:18" ht="21.6" customHeight="1" x14ac:dyDescent="0.3">
      <c r="A86" s="22" t="s">
        <v>38</v>
      </c>
      <c r="B86" s="25" t="s">
        <v>314</v>
      </c>
      <c r="C86" s="25" t="s">
        <v>41</v>
      </c>
      <c r="D86" s="22" t="s">
        <v>2</v>
      </c>
      <c r="E86" s="22" t="s">
        <v>2</v>
      </c>
      <c r="F86" s="17" t="s">
        <v>42</v>
      </c>
      <c r="G86" s="21">
        <v>0</v>
      </c>
      <c r="H86" s="21">
        <v>0</v>
      </c>
      <c r="I86" s="21">
        <v>0</v>
      </c>
      <c r="J86" s="23">
        <v>0</v>
      </c>
      <c r="K86" s="22" t="s">
        <v>2</v>
      </c>
      <c r="L86" s="22" t="s">
        <v>2</v>
      </c>
      <c r="M86" s="22" t="s">
        <v>2</v>
      </c>
      <c r="N86" s="22" t="s">
        <v>2</v>
      </c>
      <c r="O86" s="22" t="s">
        <v>2</v>
      </c>
      <c r="P86" s="22" t="s">
        <v>2</v>
      </c>
      <c r="Q86" s="22"/>
      <c r="R86" s="36"/>
    </row>
    <row r="87" spans="1:18" ht="40.5" customHeight="1" x14ac:dyDescent="0.3">
      <c r="A87" s="22"/>
      <c r="B87" s="25"/>
      <c r="C87" s="25"/>
      <c r="D87" s="22"/>
      <c r="E87" s="22"/>
      <c r="F87" s="17" t="s">
        <v>146</v>
      </c>
      <c r="G87" s="21">
        <v>0</v>
      </c>
      <c r="H87" s="21">
        <v>0</v>
      </c>
      <c r="I87" s="21">
        <v>0</v>
      </c>
      <c r="J87" s="23"/>
      <c r="K87" s="22"/>
      <c r="L87" s="22"/>
      <c r="M87" s="22"/>
      <c r="N87" s="22"/>
      <c r="O87" s="22"/>
      <c r="P87" s="22"/>
      <c r="Q87" s="22"/>
      <c r="R87" s="36"/>
    </row>
    <row r="88" spans="1:18" ht="40.5" customHeight="1" x14ac:dyDescent="0.3">
      <c r="A88" s="22"/>
      <c r="B88" s="25"/>
      <c r="C88" s="25"/>
      <c r="D88" s="22"/>
      <c r="E88" s="22"/>
      <c r="F88" s="17" t="s">
        <v>44</v>
      </c>
      <c r="G88" s="21">
        <v>0</v>
      </c>
      <c r="H88" s="21">
        <v>0</v>
      </c>
      <c r="I88" s="21">
        <v>0</v>
      </c>
      <c r="J88" s="23"/>
      <c r="K88" s="22"/>
      <c r="L88" s="22"/>
      <c r="M88" s="22"/>
      <c r="N88" s="22"/>
      <c r="O88" s="22"/>
      <c r="P88" s="22"/>
      <c r="Q88" s="22"/>
      <c r="R88" s="36"/>
    </row>
    <row r="89" spans="1:18" ht="40.5" customHeight="1" x14ac:dyDescent="0.3">
      <c r="A89" s="22"/>
      <c r="B89" s="25"/>
      <c r="C89" s="25"/>
      <c r="D89" s="22"/>
      <c r="E89" s="22"/>
      <c r="F89" s="17" t="s">
        <v>43</v>
      </c>
      <c r="G89" s="21">
        <v>0</v>
      </c>
      <c r="H89" s="21">
        <v>0</v>
      </c>
      <c r="I89" s="21">
        <v>0</v>
      </c>
      <c r="J89" s="23"/>
      <c r="K89" s="22"/>
      <c r="L89" s="22"/>
      <c r="M89" s="22"/>
      <c r="N89" s="22"/>
      <c r="O89" s="22"/>
      <c r="P89" s="22"/>
      <c r="Q89" s="22"/>
      <c r="R89" s="36"/>
    </row>
    <row r="90" spans="1:18" x14ac:dyDescent="0.3">
      <c r="A90" s="22" t="s">
        <v>85</v>
      </c>
      <c r="B90" s="25" t="s">
        <v>315</v>
      </c>
      <c r="C90" s="25" t="s">
        <v>41</v>
      </c>
      <c r="D90" s="22" t="s">
        <v>2</v>
      </c>
      <c r="E90" s="22" t="s">
        <v>2</v>
      </c>
      <c r="F90" s="17" t="s">
        <v>42</v>
      </c>
      <c r="G90" s="21">
        <v>0</v>
      </c>
      <c r="H90" s="21">
        <v>0</v>
      </c>
      <c r="I90" s="21">
        <v>0</v>
      </c>
      <c r="J90" s="23">
        <v>0</v>
      </c>
      <c r="K90" s="22" t="s">
        <v>2</v>
      </c>
      <c r="L90" s="22" t="s">
        <v>2</v>
      </c>
      <c r="M90" s="22" t="s">
        <v>2</v>
      </c>
      <c r="N90" s="22" t="s">
        <v>2</v>
      </c>
      <c r="O90" s="22" t="s">
        <v>2</v>
      </c>
      <c r="P90" s="22" t="s">
        <v>2</v>
      </c>
      <c r="Q90" s="22"/>
      <c r="R90" s="36"/>
    </row>
    <row r="91" spans="1:18" ht="48" customHeight="1" x14ac:dyDescent="0.3">
      <c r="A91" s="22"/>
      <c r="B91" s="25"/>
      <c r="C91" s="25"/>
      <c r="D91" s="22"/>
      <c r="E91" s="22"/>
      <c r="F91" s="17" t="s">
        <v>146</v>
      </c>
      <c r="G91" s="21">
        <v>0</v>
      </c>
      <c r="H91" s="21">
        <v>0</v>
      </c>
      <c r="I91" s="21">
        <v>0</v>
      </c>
      <c r="J91" s="23"/>
      <c r="K91" s="22"/>
      <c r="L91" s="22"/>
      <c r="M91" s="22"/>
      <c r="N91" s="22"/>
      <c r="O91" s="22"/>
      <c r="P91" s="22"/>
      <c r="Q91" s="22"/>
      <c r="R91" s="36"/>
    </row>
    <row r="92" spans="1:18" ht="48" customHeight="1" x14ac:dyDescent="0.3">
      <c r="A92" s="22"/>
      <c r="B92" s="25"/>
      <c r="C92" s="25"/>
      <c r="D92" s="22"/>
      <c r="E92" s="22"/>
      <c r="F92" s="17" t="s">
        <v>44</v>
      </c>
      <c r="G92" s="21">
        <v>0</v>
      </c>
      <c r="H92" s="21">
        <v>0</v>
      </c>
      <c r="I92" s="21">
        <v>0</v>
      </c>
      <c r="J92" s="23"/>
      <c r="K92" s="22"/>
      <c r="L92" s="22"/>
      <c r="M92" s="22"/>
      <c r="N92" s="22"/>
      <c r="O92" s="22"/>
      <c r="P92" s="22"/>
      <c r="Q92" s="22"/>
      <c r="R92" s="36"/>
    </row>
    <row r="93" spans="1:18" ht="48" customHeight="1" x14ac:dyDescent="0.3">
      <c r="A93" s="22"/>
      <c r="B93" s="25"/>
      <c r="C93" s="25"/>
      <c r="D93" s="22"/>
      <c r="E93" s="22"/>
      <c r="F93" s="17" t="s">
        <v>43</v>
      </c>
      <c r="G93" s="21">
        <v>0</v>
      </c>
      <c r="H93" s="21">
        <v>0</v>
      </c>
      <c r="I93" s="21">
        <v>0</v>
      </c>
      <c r="J93" s="23"/>
      <c r="K93" s="22"/>
      <c r="L93" s="22"/>
      <c r="M93" s="22"/>
      <c r="N93" s="22"/>
      <c r="O93" s="22"/>
      <c r="P93" s="22"/>
      <c r="Q93" s="22"/>
      <c r="R93" s="36"/>
    </row>
    <row r="94" spans="1:18" ht="94.8" customHeight="1" x14ac:dyDescent="0.3">
      <c r="A94" s="22" t="s">
        <v>86</v>
      </c>
      <c r="B94" s="25" t="s">
        <v>316</v>
      </c>
      <c r="C94" s="25" t="s">
        <v>41</v>
      </c>
      <c r="D94" s="22" t="s">
        <v>2</v>
      </c>
      <c r="E94" s="22" t="s">
        <v>2</v>
      </c>
      <c r="F94" s="17" t="s">
        <v>42</v>
      </c>
      <c r="G94" s="21">
        <v>0</v>
      </c>
      <c r="H94" s="21">
        <v>0</v>
      </c>
      <c r="I94" s="21">
        <v>0</v>
      </c>
      <c r="J94" s="23">
        <v>0</v>
      </c>
      <c r="K94" s="16" t="s">
        <v>341</v>
      </c>
      <c r="L94" s="16" t="s">
        <v>342</v>
      </c>
      <c r="M94" s="20" t="s">
        <v>2</v>
      </c>
      <c r="N94" s="20" t="s">
        <v>2</v>
      </c>
      <c r="O94" s="20" t="s">
        <v>2</v>
      </c>
      <c r="P94" s="20" t="s">
        <v>2</v>
      </c>
      <c r="Q94" s="22"/>
      <c r="R94" s="36"/>
    </row>
    <row r="95" spans="1:18" ht="54.6" customHeight="1" x14ac:dyDescent="0.3">
      <c r="A95" s="22"/>
      <c r="B95" s="25"/>
      <c r="C95" s="25"/>
      <c r="D95" s="22"/>
      <c r="E95" s="22"/>
      <c r="F95" s="17" t="s">
        <v>146</v>
      </c>
      <c r="G95" s="21">
        <v>0</v>
      </c>
      <c r="H95" s="21">
        <v>0</v>
      </c>
      <c r="I95" s="21">
        <v>0</v>
      </c>
      <c r="J95" s="23"/>
      <c r="K95" s="16" t="s">
        <v>343</v>
      </c>
      <c r="L95" s="16" t="s">
        <v>344</v>
      </c>
      <c r="M95" s="20" t="s">
        <v>2</v>
      </c>
      <c r="N95" s="20" t="s">
        <v>2</v>
      </c>
      <c r="O95" s="20" t="s">
        <v>2</v>
      </c>
      <c r="P95" s="20" t="s">
        <v>2</v>
      </c>
      <c r="Q95" s="22"/>
      <c r="R95" s="36"/>
    </row>
    <row r="96" spans="1:18" ht="57" customHeight="1" x14ac:dyDescent="0.3">
      <c r="A96" s="22"/>
      <c r="B96" s="25"/>
      <c r="C96" s="25"/>
      <c r="D96" s="22"/>
      <c r="E96" s="22"/>
      <c r="F96" s="17" t="s">
        <v>44</v>
      </c>
      <c r="G96" s="21">
        <v>0</v>
      </c>
      <c r="H96" s="21">
        <v>0</v>
      </c>
      <c r="I96" s="21">
        <v>0</v>
      </c>
      <c r="J96" s="23"/>
      <c r="K96" s="16" t="s">
        <v>345</v>
      </c>
      <c r="L96" s="16" t="s">
        <v>346</v>
      </c>
      <c r="M96" s="20" t="s">
        <v>2</v>
      </c>
      <c r="N96" s="20" t="s">
        <v>2</v>
      </c>
      <c r="O96" s="20" t="s">
        <v>2</v>
      </c>
      <c r="P96" s="20" t="s">
        <v>2</v>
      </c>
      <c r="Q96" s="22"/>
      <c r="R96" s="36"/>
    </row>
    <row r="97" spans="1:18" ht="71.400000000000006" customHeight="1" x14ac:dyDescent="0.3">
      <c r="A97" s="22"/>
      <c r="B97" s="25"/>
      <c r="C97" s="25"/>
      <c r="D97" s="22"/>
      <c r="E97" s="22"/>
      <c r="F97" s="17" t="s">
        <v>43</v>
      </c>
      <c r="G97" s="21">
        <v>0</v>
      </c>
      <c r="H97" s="21">
        <v>0</v>
      </c>
      <c r="I97" s="21">
        <v>0</v>
      </c>
      <c r="J97" s="23"/>
      <c r="K97" s="16" t="s">
        <v>347</v>
      </c>
      <c r="L97" s="16" t="s">
        <v>67</v>
      </c>
      <c r="M97" s="20" t="s">
        <v>2</v>
      </c>
      <c r="N97" s="20" t="s">
        <v>2</v>
      </c>
      <c r="O97" s="20" t="s">
        <v>2</v>
      </c>
      <c r="P97" s="20" t="s">
        <v>2</v>
      </c>
      <c r="Q97" s="22"/>
      <c r="R97" s="36"/>
    </row>
    <row r="98" spans="1:18" ht="25.2" customHeight="1" x14ac:dyDescent="0.3">
      <c r="A98" s="22" t="s">
        <v>245</v>
      </c>
      <c r="B98" s="25" t="s">
        <v>317</v>
      </c>
      <c r="C98" s="25" t="s">
        <v>41</v>
      </c>
      <c r="D98" s="22" t="s">
        <v>2</v>
      </c>
      <c r="E98" s="22" t="s">
        <v>2</v>
      </c>
      <c r="F98" s="17" t="s">
        <v>42</v>
      </c>
      <c r="G98" s="21">
        <v>0</v>
      </c>
      <c r="H98" s="21">
        <v>0</v>
      </c>
      <c r="I98" s="21">
        <v>0</v>
      </c>
      <c r="J98" s="23">
        <v>0</v>
      </c>
      <c r="K98" s="25" t="s">
        <v>348</v>
      </c>
      <c r="L98" s="22" t="s">
        <v>67</v>
      </c>
      <c r="M98" s="22" t="s">
        <v>2</v>
      </c>
      <c r="N98" s="22" t="s">
        <v>2</v>
      </c>
      <c r="O98" s="22" t="s">
        <v>2</v>
      </c>
      <c r="P98" s="22" t="s">
        <v>2</v>
      </c>
      <c r="Q98" s="22"/>
      <c r="R98" s="36"/>
    </row>
    <row r="99" spans="1:18" ht="27.6" x14ac:dyDescent="0.3">
      <c r="A99" s="22"/>
      <c r="B99" s="25"/>
      <c r="C99" s="25"/>
      <c r="D99" s="22"/>
      <c r="E99" s="22"/>
      <c r="F99" s="17" t="s">
        <v>146</v>
      </c>
      <c r="G99" s="21">
        <v>0</v>
      </c>
      <c r="H99" s="21">
        <v>0</v>
      </c>
      <c r="I99" s="21">
        <v>0</v>
      </c>
      <c r="J99" s="23"/>
      <c r="K99" s="25"/>
      <c r="L99" s="22"/>
      <c r="M99" s="22"/>
      <c r="N99" s="22"/>
      <c r="O99" s="22"/>
      <c r="P99" s="22"/>
      <c r="Q99" s="22"/>
      <c r="R99" s="36"/>
    </row>
    <row r="100" spans="1:18" ht="27.6" x14ac:dyDescent="0.3">
      <c r="A100" s="22"/>
      <c r="B100" s="25"/>
      <c r="C100" s="25"/>
      <c r="D100" s="22"/>
      <c r="E100" s="22"/>
      <c r="F100" s="17" t="s">
        <v>44</v>
      </c>
      <c r="G100" s="21">
        <v>0</v>
      </c>
      <c r="H100" s="21">
        <v>0</v>
      </c>
      <c r="I100" s="21">
        <v>0</v>
      </c>
      <c r="J100" s="23"/>
      <c r="K100" s="25"/>
      <c r="L100" s="22"/>
      <c r="M100" s="22"/>
      <c r="N100" s="22"/>
      <c r="O100" s="22"/>
      <c r="P100" s="22"/>
      <c r="Q100" s="22"/>
      <c r="R100" s="36"/>
    </row>
    <row r="101" spans="1:18" ht="54.6" customHeight="1" x14ac:dyDescent="0.3">
      <c r="A101" s="22"/>
      <c r="B101" s="25"/>
      <c r="C101" s="25"/>
      <c r="D101" s="22"/>
      <c r="E101" s="22"/>
      <c r="F101" s="17" t="s">
        <v>43</v>
      </c>
      <c r="G101" s="21">
        <v>0</v>
      </c>
      <c r="H101" s="21">
        <v>0</v>
      </c>
      <c r="I101" s="21">
        <v>0</v>
      </c>
      <c r="J101" s="23"/>
      <c r="K101" s="25"/>
      <c r="L101" s="22"/>
      <c r="M101" s="22"/>
      <c r="N101" s="22"/>
      <c r="O101" s="22"/>
      <c r="P101" s="22"/>
      <c r="Q101" s="22"/>
      <c r="R101" s="36"/>
    </row>
    <row r="102" spans="1:18" ht="36.75" customHeight="1" x14ac:dyDescent="0.3">
      <c r="A102" s="22" t="s">
        <v>247</v>
      </c>
      <c r="B102" s="25" t="s">
        <v>318</v>
      </c>
      <c r="C102" s="25" t="s">
        <v>41</v>
      </c>
      <c r="D102" s="22" t="s">
        <v>2</v>
      </c>
      <c r="E102" s="22" t="s">
        <v>2</v>
      </c>
      <c r="F102" s="17" t="s">
        <v>42</v>
      </c>
      <c r="G102" s="21">
        <v>0</v>
      </c>
      <c r="H102" s="21">
        <v>0</v>
      </c>
      <c r="I102" s="21">
        <v>0</v>
      </c>
      <c r="J102" s="23">
        <v>0</v>
      </c>
      <c r="K102" s="22" t="s">
        <v>2</v>
      </c>
      <c r="L102" s="22" t="s">
        <v>2</v>
      </c>
      <c r="M102" s="22" t="s">
        <v>2</v>
      </c>
      <c r="N102" s="22" t="s">
        <v>2</v>
      </c>
      <c r="O102" s="22" t="s">
        <v>2</v>
      </c>
      <c r="P102" s="22" t="s">
        <v>2</v>
      </c>
      <c r="Q102" s="22"/>
      <c r="R102" s="36"/>
    </row>
    <row r="103" spans="1:18" ht="51.75" customHeight="1" x14ac:dyDescent="0.3">
      <c r="A103" s="22"/>
      <c r="B103" s="25"/>
      <c r="C103" s="25"/>
      <c r="D103" s="22"/>
      <c r="E103" s="22"/>
      <c r="F103" s="17" t="s">
        <v>146</v>
      </c>
      <c r="G103" s="21">
        <v>0</v>
      </c>
      <c r="H103" s="21">
        <v>0</v>
      </c>
      <c r="I103" s="21">
        <v>0</v>
      </c>
      <c r="J103" s="23"/>
      <c r="K103" s="22"/>
      <c r="L103" s="22"/>
      <c r="M103" s="22"/>
      <c r="N103" s="22"/>
      <c r="O103" s="22"/>
      <c r="P103" s="22"/>
      <c r="Q103" s="22"/>
      <c r="R103" s="36"/>
    </row>
    <row r="104" spans="1:18" ht="48" customHeight="1" x14ac:dyDescent="0.3">
      <c r="A104" s="22"/>
      <c r="B104" s="25"/>
      <c r="C104" s="25"/>
      <c r="D104" s="22"/>
      <c r="E104" s="22"/>
      <c r="F104" s="17" t="s">
        <v>44</v>
      </c>
      <c r="G104" s="21">
        <v>0</v>
      </c>
      <c r="H104" s="21">
        <v>0</v>
      </c>
      <c r="I104" s="21">
        <v>0</v>
      </c>
      <c r="J104" s="23"/>
      <c r="K104" s="22"/>
      <c r="L104" s="22"/>
      <c r="M104" s="22"/>
      <c r="N104" s="22"/>
      <c r="O104" s="22"/>
      <c r="P104" s="22"/>
      <c r="Q104" s="22"/>
      <c r="R104" s="36"/>
    </row>
    <row r="105" spans="1:18" ht="56.4" customHeight="1" x14ac:dyDescent="0.3">
      <c r="A105" s="22"/>
      <c r="B105" s="25"/>
      <c r="C105" s="25"/>
      <c r="D105" s="22"/>
      <c r="E105" s="22"/>
      <c r="F105" s="17" t="s">
        <v>43</v>
      </c>
      <c r="G105" s="21">
        <v>0</v>
      </c>
      <c r="H105" s="21">
        <v>0</v>
      </c>
      <c r="I105" s="21">
        <v>0</v>
      </c>
      <c r="J105" s="23"/>
      <c r="K105" s="22"/>
      <c r="L105" s="22"/>
      <c r="M105" s="22"/>
      <c r="N105" s="22"/>
      <c r="O105" s="22"/>
      <c r="P105" s="22"/>
      <c r="Q105" s="22"/>
      <c r="R105" s="36"/>
    </row>
    <row r="106" spans="1:18" ht="26.4" customHeight="1" x14ac:dyDescent="0.3">
      <c r="A106" s="22" t="s">
        <v>249</v>
      </c>
      <c r="B106" s="25" t="s">
        <v>319</v>
      </c>
      <c r="C106" s="25" t="s">
        <v>41</v>
      </c>
      <c r="D106" s="22" t="s">
        <v>2</v>
      </c>
      <c r="E106" s="22" t="s">
        <v>2</v>
      </c>
      <c r="F106" s="17" t="s">
        <v>42</v>
      </c>
      <c r="G106" s="21">
        <v>0</v>
      </c>
      <c r="H106" s="21">
        <v>0</v>
      </c>
      <c r="I106" s="21">
        <v>0</v>
      </c>
      <c r="J106" s="23">
        <v>0</v>
      </c>
      <c r="K106" s="22" t="s">
        <v>2</v>
      </c>
      <c r="L106" s="22" t="s">
        <v>2</v>
      </c>
      <c r="M106" s="22" t="s">
        <v>2</v>
      </c>
      <c r="N106" s="22" t="s">
        <v>2</v>
      </c>
      <c r="O106" s="22" t="s">
        <v>2</v>
      </c>
      <c r="P106" s="22" t="s">
        <v>2</v>
      </c>
      <c r="Q106" s="22"/>
      <c r="R106" s="36"/>
    </row>
    <row r="107" spans="1:18" ht="27.6" x14ac:dyDescent="0.3">
      <c r="A107" s="22"/>
      <c r="B107" s="25"/>
      <c r="C107" s="25"/>
      <c r="D107" s="22"/>
      <c r="E107" s="22"/>
      <c r="F107" s="17" t="s">
        <v>146</v>
      </c>
      <c r="G107" s="21">
        <v>0</v>
      </c>
      <c r="H107" s="21">
        <v>0</v>
      </c>
      <c r="I107" s="21">
        <v>0</v>
      </c>
      <c r="J107" s="23"/>
      <c r="K107" s="22"/>
      <c r="L107" s="22"/>
      <c r="M107" s="22"/>
      <c r="N107" s="22"/>
      <c r="O107" s="22"/>
      <c r="P107" s="22"/>
      <c r="Q107" s="22"/>
      <c r="R107" s="36"/>
    </row>
    <row r="108" spans="1:18" ht="27.6" x14ac:dyDescent="0.3">
      <c r="A108" s="22"/>
      <c r="B108" s="25"/>
      <c r="C108" s="25"/>
      <c r="D108" s="22"/>
      <c r="E108" s="22"/>
      <c r="F108" s="17" t="s">
        <v>44</v>
      </c>
      <c r="G108" s="21">
        <v>0</v>
      </c>
      <c r="H108" s="21">
        <v>0</v>
      </c>
      <c r="I108" s="21">
        <v>0</v>
      </c>
      <c r="J108" s="23"/>
      <c r="K108" s="22"/>
      <c r="L108" s="22"/>
      <c r="M108" s="22"/>
      <c r="N108" s="22"/>
      <c r="O108" s="22"/>
      <c r="P108" s="22"/>
      <c r="Q108" s="22"/>
      <c r="R108" s="36"/>
    </row>
    <row r="109" spans="1:18" ht="27.6" x14ac:dyDescent="0.3">
      <c r="A109" s="22"/>
      <c r="B109" s="25"/>
      <c r="C109" s="25"/>
      <c r="D109" s="22"/>
      <c r="E109" s="22"/>
      <c r="F109" s="17" t="s">
        <v>43</v>
      </c>
      <c r="G109" s="21">
        <v>0</v>
      </c>
      <c r="H109" s="21">
        <v>0</v>
      </c>
      <c r="I109" s="21">
        <v>0</v>
      </c>
      <c r="J109" s="23"/>
      <c r="K109" s="22"/>
      <c r="L109" s="22"/>
      <c r="M109" s="22"/>
      <c r="N109" s="22"/>
      <c r="O109" s="22"/>
      <c r="P109" s="22"/>
      <c r="Q109" s="22"/>
      <c r="R109" s="36"/>
    </row>
    <row r="110" spans="1:18" ht="20.399999999999999" customHeight="1" x14ac:dyDescent="0.3">
      <c r="A110" s="22" t="s">
        <v>251</v>
      </c>
      <c r="B110" s="25" t="s">
        <v>320</v>
      </c>
      <c r="C110" s="25" t="s">
        <v>41</v>
      </c>
      <c r="D110" s="22" t="s">
        <v>2</v>
      </c>
      <c r="E110" s="22" t="s">
        <v>2</v>
      </c>
      <c r="F110" s="17" t="s">
        <v>42</v>
      </c>
      <c r="G110" s="21">
        <v>0</v>
      </c>
      <c r="H110" s="21">
        <v>0</v>
      </c>
      <c r="I110" s="21">
        <v>0</v>
      </c>
      <c r="J110" s="23">
        <v>0</v>
      </c>
      <c r="K110" s="22" t="s">
        <v>2</v>
      </c>
      <c r="L110" s="22" t="s">
        <v>2</v>
      </c>
      <c r="M110" s="22" t="s">
        <v>2</v>
      </c>
      <c r="N110" s="22" t="s">
        <v>2</v>
      </c>
      <c r="O110" s="22" t="s">
        <v>2</v>
      </c>
      <c r="P110" s="22" t="s">
        <v>2</v>
      </c>
      <c r="Q110" s="22"/>
      <c r="R110" s="36"/>
    </row>
    <row r="111" spans="1:18" ht="27.6" x14ac:dyDescent="0.3">
      <c r="A111" s="22"/>
      <c r="B111" s="25"/>
      <c r="C111" s="25"/>
      <c r="D111" s="22"/>
      <c r="E111" s="22"/>
      <c r="F111" s="17" t="s">
        <v>146</v>
      </c>
      <c r="G111" s="21">
        <v>0</v>
      </c>
      <c r="H111" s="21">
        <v>0</v>
      </c>
      <c r="I111" s="21">
        <v>0</v>
      </c>
      <c r="J111" s="23"/>
      <c r="K111" s="22"/>
      <c r="L111" s="22"/>
      <c r="M111" s="22"/>
      <c r="N111" s="22"/>
      <c r="O111" s="22"/>
      <c r="P111" s="22"/>
      <c r="Q111" s="22"/>
      <c r="R111" s="36"/>
    </row>
    <row r="112" spans="1:18" ht="27.6" x14ac:dyDescent="0.3">
      <c r="A112" s="22"/>
      <c r="B112" s="25"/>
      <c r="C112" s="25"/>
      <c r="D112" s="22"/>
      <c r="E112" s="22"/>
      <c r="F112" s="17" t="s">
        <v>44</v>
      </c>
      <c r="G112" s="21">
        <v>0</v>
      </c>
      <c r="H112" s="21">
        <v>0</v>
      </c>
      <c r="I112" s="21">
        <v>0</v>
      </c>
      <c r="J112" s="23"/>
      <c r="K112" s="22"/>
      <c r="L112" s="22"/>
      <c r="M112" s="22"/>
      <c r="N112" s="22"/>
      <c r="O112" s="22"/>
      <c r="P112" s="22"/>
      <c r="Q112" s="22"/>
      <c r="R112" s="36"/>
    </row>
    <row r="113" spans="1:18" ht="40.799999999999997" customHeight="1" x14ac:dyDescent="0.3">
      <c r="A113" s="22"/>
      <c r="B113" s="25"/>
      <c r="C113" s="25"/>
      <c r="D113" s="22"/>
      <c r="E113" s="22"/>
      <c r="F113" s="17" t="s">
        <v>43</v>
      </c>
      <c r="G113" s="21">
        <v>0</v>
      </c>
      <c r="H113" s="21">
        <v>0</v>
      </c>
      <c r="I113" s="21">
        <v>0</v>
      </c>
      <c r="J113" s="23"/>
      <c r="K113" s="22"/>
      <c r="L113" s="22"/>
      <c r="M113" s="22"/>
      <c r="N113" s="22"/>
      <c r="O113" s="22"/>
      <c r="P113" s="22"/>
      <c r="Q113" s="22"/>
      <c r="R113" s="36"/>
    </row>
    <row r="114" spans="1:18" ht="25.2" customHeight="1" x14ac:dyDescent="0.3">
      <c r="A114" s="22" t="s">
        <v>321</v>
      </c>
      <c r="B114" s="25" t="s">
        <v>322</v>
      </c>
      <c r="C114" s="25" t="s">
        <v>41</v>
      </c>
      <c r="D114" s="22" t="s">
        <v>2</v>
      </c>
      <c r="E114" s="22" t="s">
        <v>2</v>
      </c>
      <c r="F114" s="17" t="s">
        <v>42</v>
      </c>
      <c r="G114" s="21">
        <v>0</v>
      </c>
      <c r="H114" s="21">
        <v>0</v>
      </c>
      <c r="I114" s="21">
        <v>0</v>
      </c>
      <c r="J114" s="23">
        <v>0</v>
      </c>
      <c r="K114" s="22" t="s">
        <v>2</v>
      </c>
      <c r="L114" s="22" t="s">
        <v>2</v>
      </c>
      <c r="M114" s="22" t="s">
        <v>2</v>
      </c>
      <c r="N114" s="22" t="s">
        <v>2</v>
      </c>
      <c r="O114" s="22" t="s">
        <v>2</v>
      </c>
      <c r="P114" s="22" t="s">
        <v>2</v>
      </c>
      <c r="Q114" s="22"/>
      <c r="R114" s="36"/>
    </row>
    <row r="115" spans="1:18" ht="27.6" x14ac:dyDescent="0.3">
      <c r="A115" s="22"/>
      <c r="B115" s="25"/>
      <c r="C115" s="25"/>
      <c r="D115" s="22"/>
      <c r="E115" s="22"/>
      <c r="F115" s="17" t="s">
        <v>146</v>
      </c>
      <c r="G115" s="21">
        <v>0</v>
      </c>
      <c r="H115" s="21">
        <v>0</v>
      </c>
      <c r="I115" s="21">
        <v>0</v>
      </c>
      <c r="J115" s="23"/>
      <c r="K115" s="22"/>
      <c r="L115" s="22"/>
      <c r="M115" s="22"/>
      <c r="N115" s="22"/>
      <c r="O115" s="22"/>
      <c r="P115" s="22"/>
      <c r="Q115" s="22"/>
      <c r="R115" s="36"/>
    </row>
    <row r="116" spans="1:18" ht="27.6" x14ac:dyDescent="0.3">
      <c r="A116" s="22"/>
      <c r="B116" s="25"/>
      <c r="C116" s="25"/>
      <c r="D116" s="22"/>
      <c r="E116" s="22"/>
      <c r="F116" s="17" t="s">
        <v>44</v>
      </c>
      <c r="G116" s="21">
        <v>0</v>
      </c>
      <c r="H116" s="21">
        <v>0</v>
      </c>
      <c r="I116" s="21">
        <v>0</v>
      </c>
      <c r="J116" s="23"/>
      <c r="K116" s="22"/>
      <c r="L116" s="22"/>
      <c r="M116" s="22"/>
      <c r="N116" s="22"/>
      <c r="O116" s="22"/>
      <c r="P116" s="22"/>
      <c r="Q116" s="22"/>
      <c r="R116" s="36"/>
    </row>
    <row r="117" spans="1:18" ht="33.6" customHeight="1" x14ac:dyDescent="0.3">
      <c r="A117" s="22"/>
      <c r="B117" s="25"/>
      <c r="C117" s="25"/>
      <c r="D117" s="22"/>
      <c r="E117" s="22"/>
      <c r="F117" s="17" t="s">
        <v>43</v>
      </c>
      <c r="G117" s="21">
        <v>0</v>
      </c>
      <c r="H117" s="21">
        <v>0</v>
      </c>
      <c r="I117" s="21">
        <v>0</v>
      </c>
      <c r="J117" s="23"/>
      <c r="K117" s="22"/>
      <c r="L117" s="22"/>
      <c r="M117" s="22"/>
      <c r="N117" s="22"/>
      <c r="O117" s="22"/>
      <c r="P117" s="22"/>
      <c r="Q117" s="22"/>
      <c r="R117" s="36"/>
    </row>
    <row r="118" spans="1:18" x14ac:dyDescent="0.3">
      <c r="A118" s="22" t="s">
        <v>323</v>
      </c>
      <c r="B118" s="25" t="s">
        <v>324</v>
      </c>
      <c r="C118" s="25" t="s">
        <v>41</v>
      </c>
      <c r="D118" s="22" t="s">
        <v>2</v>
      </c>
      <c r="E118" s="22" t="s">
        <v>2</v>
      </c>
      <c r="F118" s="17" t="s">
        <v>42</v>
      </c>
      <c r="G118" s="21">
        <v>0</v>
      </c>
      <c r="H118" s="21">
        <v>0</v>
      </c>
      <c r="I118" s="21">
        <v>0</v>
      </c>
      <c r="J118" s="23">
        <v>0</v>
      </c>
      <c r="K118" s="22" t="s">
        <v>2</v>
      </c>
      <c r="L118" s="22" t="s">
        <v>2</v>
      </c>
      <c r="M118" s="22" t="s">
        <v>2</v>
      </c>
      <c r="N118" s="22" t="s">
        <v>2</v>
      </c>
      <c r="O118" s="22" t="s">
        <v>2</v>
      </c>
      <c r="P118" s="22" t="s">
        <v>2</v>
      </c>
      <c r="Q118" s="22"/>
      <c r="R118" s="36"/>
    </row>
    <row r="119" spans="1:18" ht="27.6" x14ac:dyDescent="0.3">
      <c r="A119" s="22"/>
      <c r="B119" s="25"/>
      <c r="C119" s="25"/>
      <c r="D119" s="22"/>
      <c r="E119" s="22"/>
      <c r="F119" s="17" t="s">
        <v>146</v>
      </c>
      <c r="G119" s="21">
        <v>0</v>
      </c>
      <c r="H119" s="21">
        <v>0</v>
      </c>
      <c r="I119" s="21">
        <v>0</v>
      </c>
      <c r="J119" s="23"/>
      <c r="K119" s="22"/>
      <c r="L119" s="22"/>
      <c r="M119" s="22"/>
      <c r="N119" s="22"/>
      <c r="O119" s="22"/>
      <c r="P119" s="22"/>
      <c r="Q119" s="22"/>
      <c r="R119" s="36"/>
    </row>
    <row r="120" spans="1:18" ht="27.6" x14ac:dyDescent="0.3">
      <c r="A120" s="22"/>
      <c r="B120" s="25"/>
      <c r="C120" s="25"/>
      <c r="D120" s="22"/>
      <c r="E120" s="22"/>
      <c r="F120" s="17" t="s">
        <v>44</v>
      </c>
      <c r="G120" s="21">
        <v>0</v>
      </c>
      <c r="H120" s="21">
        <v>0</v>
      </c>
      <c r="I120" s="21">
        <v>0</v>
      </c>
      <c r="J120" s="23"/>
      <c r="K120" s="22"/>
      <c r="L120" s="22"/>
      <c r="M120" s="22"/>
      <c r="N120" s="22"/>
      <c r="O120" s="22"/>
      <c r="P120" s="22"/>
      <c r="Q120" s="22"/>
      <c r="R120" s="36"/>
    </row>
    <row r="121" spans="1:18" ht="27.6" x14ac:dyDescent="0.3">
      <c r="A121" s="22"/>
      <c r="B121" s="25"/>
      <c r="C121" s="25"/>
      <c r="D121" s="22"/>
      <c r="E121" s="22"/>
      <c r="F121" s="17" t="s">
        <v>43</v>
      </c>
      <c r="G121" s="21">
        <v>0</v>
      </c>
      <c r="H121" s="21">
        <v>0</v>
      </c>
      <c r="I121" s="21">
        <v>0</v>
      </c>
      <c r="J121" s="23"/>
      <c r="K121" s="22"/>
      <c r="L121" s="22"/>
      <c r="M121" s="22"/>
      <c r="N121" s="22"/>
      <c r="O121" s="22"/>
      <c r="P121" s="22"/>
      <c r="Q121" s="22"/>
      <c r="R121" s="36"/>
    </row>
    <row r="122" spans="1:18" x14ac:dyDescent="0.3">
      <c r="A122" s="26" t="s">
        <v>325</v>
      </c>
      <c r="B122" s="25" t="s">
        <v>326</v>
      </c>
      <c r="C122" s="25" t="s">
        <v>41</v>
      </c>
      <c r="D122" s="22" t="s">
        <v>2</v>
      </c>
      <c r="E122" s="22" t="s">
        <v>2</v>
      </c>
      <c r="F122" s="17" t="s">
        <v>42</v>
      </c>
      <c r="G122" s="21">
        <v>0</v>
      </c>
      <c r="H122" s="21">
        <v>0</v>
      </c>
      <c r="I122" s="21">
        <v>0</v>
      </c>
      <c r="J122" s="23">
        <v>0</v>
      </c>
      <c r="K122" s="22" t="s">
        <v>2</v>
      </c>
      <c r="L122" s="22" t="s">
        <v>2</v>
      </c>
      <c r="M122" s="22" t="s">
        <v>2</v>
      </c>
      <c r="N122" s="22" t="s">
        <v>2</v>
      </c>
      <c r="O122" s="22" t="s">
        <v>2</v>
      </c>
      <c r="P122" s="22" t="s">
        <v>2</v>
      </c>
      <c r="Q122" s="22"/>
      <c r="R122" s="36"/>
    </row>
    <row r="123" spans="1:18" ht="27.6" x14ac:dyDescent="0.3">
      <c r="A123" s="26"/>
      <c r="B123" s="25"/>
      <c r="C123" s="25"/>
      <c r="D123" s="22"/>
      <c r="E123" s="22"/>
      <c r="F123" s="9" t="s">
        <v>146</v>
      </c>
      <c r="G123" s="21">
        <v>0</v>
      </c>
      <c r="H123" s="21">
        <v>0</v>
      </c>
      <c r="I123" s="21">
        <v>0</v>
      </c>
      <c r="J123" s="23"/>
      <c r="K123" s="22"/>
      <c r="L123" s="22"/>
      <c r="M123" s="22"/>
      <c r="N123" s="22"/>
      <c r="O123" s="22"/>
      <c r="P123" s="22"/>
      <c r="Q123" s="22"/>
      <c r="R123" s="36"/>
    </row>
    <row r="124" spans="1:18" ht="27.6" x14ac:dyDescent="0.3">
      <c r="A124" s="26"/>
      <c r="B124" s="25"/>
      <c r="C124" s="25"/>
      <c r="D124" s="22"/>
      <c r="E124" s="22"/>
      <c r="F124" s="17" t="s">
        <v>44</v>
      </c>
      <c r="G124" s="21">
        <v>0</v>
      </c>
      <c r="H124" s="21">
        <v>0</v>
      </c>
      <c r="I124" s="21">
        <v>0</v>
      </c>
      <c r="J124" s="23"/>
      <c r="K124" s="22"/>
      <c r="L124" s="22"/>
      <c r="M124" s="22"/>
      <c r="N124" s="22"/>
      <c r="O124" s="22"/>
      <c r="P124" s="22"/>
      <c r="Q124" s="22"/>
      <c r="R124" s="36"/>
    </row>
    <row r="125" spans="1:18" ht="27.6" x14ac:dyDescent="0.3">
      <c r="A125" s="26"/>
      <c r="B125" s="25"/>
      <c r="C125" s="25"/>
      <c r="D125" s="22"/>
      <c r="E125" s="22"/>
      <c r="F125" s="17" t="s">
        <v>43</v>
      </c>
      <c r="G125" s="21">
        <v>0</v>
      </c>
      <c r="H125" s="21">
        <v>0</v>
      </c>
      <c r="I125" s="21">
        <v>0</v>
      </c>
      <c r="J125" s="23"/>
      <c r="K125" s="22"/>
      <c r="L125" s="22"/>
      <c r="M125" s="22"/>
      <c r="N125" s="22"/>
      <c r="O125" s="22"/>
      <c r="P125" s="22"/>
      <c r="Q125" s="22"/>
      <c r="R125" s="36"/>
    </row>
    <row r="126" spans="1:18" ht="37.5" customHeight="1" x14ac:dyDescent="0.3">
      <c r="A126" s="19" t="s">
        <v>47</v>
      </c>
      <c r="B126" s="29" t="s">
        <v>150</v>
      </c>
      <c r="C126" s="29"/>
      <c r="D126" s="29"/>
      <c r="E126" s="29"/>
      <c r="F126" s="16" t="s">
        <v>2</v>
      </c>
      <c r="G126" s="21" t="s">
        <v>2</v>
      </c>
      <c r="H126" s="16" t="s">
        <v>2</v>
      </c>
      <c r="I126" s="16" t="s">
        <v>2</v>
      </c>
      <c r="J126" s="21" t="s">
        <v>2</v>
      </c>
      <c r="K126" s="20" t="s">
        <v>2</v>
      </c>
      <c r="L126" s="20" t="s">
        <v>2</v>
      </c>
      <c r="M126" s="20" t="s">
        <v>2</v>
      </c>
      <c r="N126" s="20" t="s">
        <v>2</v>
      </c>
      <c r="O126" s="20" t="s">
        <v>2</v>
      </c>
      <c r="P126" s="20" t="s">
        <v>2</v>
      </c>
      <c r="Q126" s="20" t="s">
        <v>2</v>
      </c>
      <c r="R126" s="36"/>
    </row>
    <row r="127" spans="1:18" ht="27" customHeight="1" x14ac:dyDescent="0.3">
      <c r="A127" s="26" t="s">
        <v>24</v>
      </c>
      <c r="B127" s="25" t="s">
        <v>349</v>
      </c>
      <c r="C127" s="25" t="s">
        <v>41</v>
      </c>
      <c r="D127" s="25" t="s">
        <v>2</v>
      </c>
      <c r="E127" s="25" t="s">
        <v>2</v>
      </c>
      <c r="F127" s="17" t="s">
        <v>42</v>
      </c>
      <c r="G127" s="12">
        <v>15311880.369999999</v>
      </c>
      <c r="H127" s="13">
        <f t="shared" ref="H127" si="3">H128+H129+H130</f>
        <v>8570500</v>
      </c>
      <c r="I127" s="18">
        <f t="shared" ref="I127" si="4">I128+I129+I130</f>
        <v>8570500</v>
      </c>
      <c r="J127" s="23">
        <f>I127/H127</f>
        <v>1</v>
      </c>
      <c r="K127" s="22" t="s">
        <v>2</v>
      </c>
      <c r="L127" s="22" t="s">
        <v>2</v>
      </c>
      <c r="M127" s="22" t="s">
        <v>2</v>
      </c>
      <c r="N127" s="22" t="s">
        <v>2</v>
      </c>
      <c r="O127" s="22" t="s">
        <v>2</v>
      </c>
      <c r="P127" s="22" t="s">
        <v>2</v>
      </c>
      <c r="Q127" s="36">
        <f>(P143+P147+P151)/3*100</f>
        <v>66.666666666666657</v>
      </c>
      <c r="R127" s="36"/>
    </row>
    <row r="128" spans="1:18" ht="34.5" customHeight="1" x14ac:dyDescent="0.3">
      <c r="A128" s="26"/>
      <c r="B128" s="25"/>
      <c r="C128" s="25"/>
      <c r="D128" s="25"/>
      <c r="E128" s="25"/>
      <c r="F128" s="9" t="s">
        <v>146</v>
      </c>
      <c r="G128" s="12">
        <v>4124546</v>
      </c>
      <c r="H128" s="13">
        <f t="shared" ref="H128" si="5">H132+H136+H140+H144+H152</f>
        <v>2057089.72</v>
      </c>
      <c r="I128" s="13">
        <f t="shared" ref="I128" si="6">I132+I136+I140+I144+I152</f>
        <v>2057089.72</v>
      </c>
      <c r="J128" s="23"/>
      <c r="K128" s="22"/>
      <c r="L128" s="22"/>
      <c r="M128" s="22"/>
      <c r="N128" s="22"/>
      <c r="O128" s="22"/>
      <c r="P128" s="22"/>
      <c r="Q128" s="36"/>
      <c r="R128" s="36"/>
    </row>
    <row r="129" spans="1:18" ht="34.5" customHeight="1" x14ac:dyDescent="0.3">
      <c r="A129" s="26"/>
      <c r="B129" s="25"/>
      <c r="C129" s="25"/>
      <c r="D129" s="25"/>
      <c r="E129" s="25"/>
      <c r="F129" s="17" t="s">
        <v>44</v>
      </c>
      <c r="G129" s="12">
        <v>10028530</v>
      </c>
      <c r="H129" s="13">
        <f>H133+H137+H141+H145+H149+H153</f>
        <v>4267795.2799999993</v>
      </c>
      <c r="I129" s="13">
        <f>I133+I137+I141+I145+I149+I153</f>
        <v>4267795.2799999993</v>
      </c>
      <c r="J129" s="23"/>
      <c r="K129" s="22"/>
      <c r="L129" s="22"/>
      <c r="M129" s="22"/>
      <c r="N129" s="22"/>
      <c r="O129" s="22"/>
      <c r="P129" s="22"/>
      <c r="Q129" s="36"/>
      <c r="R129" s="36"/>
    </row>
    <row r="130" spans="1:18" ht="35.4" customHeight="1" x14ac:dyDescent="0.3">
      <c r="A130" s="26"/>
      <c r="B130" s="25"/>
      <c r="C130" s="25"/>
      <c r="D130" s="25"/>
      <c r="E130" s="25"/>
      <c r="F130" s="17" t="s">
        <v>43</v>
      </c>
      <c r="G130" s="12">
        <v>1158804.3700000001</v>
      </c>
      <c r="H130" s="13">
        <f>H134+H138+H142+H146+H154+H150</f>
        <v>2245615</v>
      </c>
      <c r="I130" s="13">
        <f>I134+I138+I142+I146+I154+I150</f>
        <v>2245615</v>
      </c>
      <c r="J130" s="23"/>
      <c r="K130" s="22"/>
      <c r="L130" s="22"/>
      <c r="M130" s="22"/>
      <c r="N130" s="22"/>
      <c r="O130" s="22"/>
      <c r="P130" s="22"/>
      <c r="Q130" s="36"/>
      <c r="R130" s="36"/>
    </row>
    <row r="131" spans="1:18" x14ac:dyDescent="0.3">
      <c r="A131" s="26" t="s">
        <v>25</v>
      </c>
      <c r="B131" s="25" t="s">
        <v>350</v>
      </c>
      <c r="C131" s="25" t="s">
        <v>41</v>
      </c>
      <c r="D131" s="25" t="s">
        <v>2</v>
      </c>
      <c r="E131" s="25" t="s">
        <v>2</v>
      </c>
      <c r="F131" s="17" t="s">
        <v>42</v>
      </c>
      <c r="G131" s="12">
        <v>0</v>
      </c>
      <c r="H131" s="13">
        <f t="shared" ref="H131" si="7">H132+H133+H134</f>
        <v>0</v>
      </c>
      <c r="I131" s="18">
        <f t="shared" ref="I131" si="8">I132+I133+I134</f>
        <v>0</v>
      </c>
      <c r="J131" s="23">
        <v>0</v>
      </c>
      <c r="K131" s="22" t="s">
        <v>2</v>
      </c>
      <c r="L131" s="22" t="s">
        <v>2</v>
      </c>
      <c r="M131" s="22" t="s">
        <v>2</v>
      </c>
      <c r="N131" s="22" t="s">
        <v>2</v>
      </c>
      <c r="O131" s="22" t="s">
        <v>2</v>
      </c>
      <c r="P131" s="22" t="s">
        <v>2</v>
      </c>
      <c r="Q131" s="36"/>
      <c r="R131" s="36"/>
    </row>
    <row r="132" spans="1:18" ht="27.6" x14ac:dyDescent="0.3">
      <c r="A132" s="26"/>
      <c r="B132" s="25"/>
      <c r="C132" s="25"/>
      <c r="D132" s="25"/>
      <c r="E132" s="25"/>
      <c r="F132" s="9" t="s">
        <v>146</v>
      </c>
      <c r="G132" s="12">
        <v>0</v>
      </c>
      <c r="H132" s="13">
        <v>0</v>
      </c>
      <c r="I132" s="18">
        <v>0</v>
      </c>
      <c r="J132" s="23"/>
      <c r="K132" s="22"/>
      <c r="L132" s="22"/>
      <c r="M132" s="22"/>
      <c r="N132" s="22"/>
      <c r="O132" s="22"/>
      <c r="P132" s="22"/>
      <c r="Q132" s="36"/>
      <c r="R132" s="36"/>
    </row>
    <row r="133" spans="1:18" ht="27.6" x14ac:dyDescent="0.3">
      <c r="A133" s="26"/>
      <c r="B133" s="25"/>
      <c r="C133" s="25"/>
      <c r="D133" s="25"/>
      <c r="E133" s="25"/>
      <c r="F133" s="17" t="s">
        <v>44</v>
      </c>
      <c r="G133" s="12">
        <v>0</v>
      </c>
      <c r="H133" s="13">
        <v>0</v>
      </c>
      <c r="I133" s="18">
        <v>0</v>
      </c>
      <c r="J133" s="23"/>
      <c r="K133" s="22"/>
      <c r="L133" s="22"/>
      <c r="M133" s="22"/>
      <c r="N133" s="22"/>
      <c r="O133" s="22"/>
      <c r="P133" s="22"/>
      <c r="Q133" s="36"/>
      <c r="R133" s="36"/>
    </row>
    <row r="134" spans="1:18" ht="37.799999999999997" customHeight="1" x14ac:dyDescent="0.3">
      <c r="A134" s="26"/>
      <c r="B134" s="25"/>
      <c r="C134" s="25"/>
      <c r="D134" s="25"/>
      <c r="E134" s="25"/>
      <c r="F134" s="17" t="s">
        <v>43</v>
      </c>
      <c r="G134" s="12">
        <v>0</v>
      </c>
      <c r="H134" s="13">
        <v>0</v>
      </c>
      <c r="I134" s="18">
        <v>0</v>
      </c>
      <c r="J134" s="23"/>
      <c r="K134" s="22"/>
      <c r="L134" s="22"/>
      <c r="M134" s="22"/>
      <c r="N134" s="22"/>
      <c r="O134" s="22"/>
      <c r="P134" s="22"/>
      <c r="Q134" s="36"/>
      <c r="R134" s="36"/>
    </row>
    <row r="135" spans="1:18" x14ac:dyDescent="0.3">
      <c r="A135" s="26" t="s">
        <v>26</v>
      </c>
      <c r="B135" s="25" t="s">
        <v>351</v>
      </c>
      <c r="C135" s="25" t="s">
        <v>41</v>
      </c>
      <c r="D135" s="25" t="s">
        <v>2</v>
      </c>
      <c r="E135" s="25" t="s">
        <v>2</v>
      </c>
      <c r="F135" s="17" t="s">
        <v>42</v>
      </c>
      <c r="G135" s="12">
        <v>0</v>
      </c>
      <c r="H135" s="13">
        <f t="shared" ref="H135" si="9">H136+H137+H138</f>
        <v>0</v>
      </c>
      <c r="I135" s="18">
        <f t="shared" ref="I135" si="10">I136+I137+I138</f>
        <v>0</v>
      </c>
      <c r="J135" s="23">
        <v>0</v>
      </c>
      <c r="K135" s="22" t="s">
        <v>2</v>
      </c>
      <c r="L135" s="22" t="s">
        <v>2</v>
      </c>
      <c r="M135" s="22" t="s">
        <v>2</v>
      </c>
      <c r="N135" s="22" t="s">
        <v>2</v>
      </c>
      <c r="O135" s="22" t="s">
        <v>2</v>
      </c>
      <c r="P135" s="22" t="s">
        <v>2</v>
      </c>
      <c r="Q135" s="36"/>
      <c r="R135" s="36"/>
    </row>
    <row r="136" spans="1:18" ht="27.6" x14ac:dyDescent="0.3">
      <c r="A136" s="26"/>
      <c r="B136" s="25"/>
      <c r="C136" s="25"/>
      <c r="D136" s="25"/>
      <c r="E136" s="25"/>
      <c r="F136" s="9" t="s">
        <v>146</v>
      </c>
      <c r="G136" s="12">
        <v>0</v>
      </c>
      <c r="H136" s="13">
        <v>0</v>
      </c>
      <c r="I136" s="18">
        <v>0</v>
      </c>
      <c r="J136" s="23"/>
      <c r="K136" s="22"/>
      <c r="L136" s="22"/>
      <c r="M136" s="22"/>
      <c r="N136" s="22"/>
      <c r="O136" s="22"/>
      <c r="P136" s="22"/>
      <c r="Q136" s="36"/>
      <c r="R136" s="36"/>
    </row>
    <row r="137" spans="1:18" ht="27.6" x14ac:dyDescent="0.3">
      <c r="A137" s="26"/>
      <c r="B137" s="25"/>
      <c r="C137" s="25"/>
      <c r="D137" s="25"/>
      <c r="E137" s="25"/>
      <c r="F137" s="17" t="s">
        <v>44</v>
      </c>
      <c r="G137" s="12">
        <v>0</v>
      </c>
      <c r="H137" s="13">
        <v>0</v>
      </c>
      <c r="I137" s="18">
        <v>0</v>
      </c>
      <c r="J137" s="23"/>
      <c r="K137" s="22"/>
      <c r="L137" s="22"/>
      <c r="M137" s="22"/>
      <c r="N137" s="22"/>
      <c r="O137" s="22"/>
      <c r="P137" s="22"/>
      <c r="Q137" s="36"/>
      <c r="R137" s="36"/>
    </row>
    <row r="138" spans="1:18" ht="37.799999999999997" customHeight="1" x14ac:dyDescent="0.3">
      <c r="A138" s="26"/>
      <c r="B138" s="25"/>
      <c r="C138" s="25"/>
      <c r="D138" s="25"/>
      <c r="E138" s="25"/>
      <c r="F138" s="17" t="s">
        <v>43</v>
      </c>
      <c r="G138" s="12">
        <v>0</v>
      </c>
      <c r="H138" s="13">
        <v>0</v>
      </c>
      <c r="I138" s="18">
        <v>0</v>
      </c>
      <c r="J138" s="23"/>
      <c r="K138" s="22"/>
      <c r="L138" s="22"/>
      <c r="M138" s="22"/>
      <c r="N138" s="22"/>
      <c r="O138" s="22"/>
      <c r="P138" s="22"/>
      <c r="Q138" s="36"/>
      <c r="R138" s="36"/>
    </row>
    <row r="139" spans="1:18" x14ac:dyDescent="0.3">
      <c r="A139" s="26" t="s">
        <v>87</v>
      </c>
      <c r="B139" s="25" t="s">
        <v>352</v>
      </c>
      <c r="C139" s="25" t="s">
        <v>41</v>
      </c>
      <c r="D139" s="25" t="s">
        <v>2</v>
      </c>
      <c r="E139" s="25" t="s">
        <v>2</v>
      </c>
      <c r="F139" s="17" t="s">
        <v>42</v>
      </c>
      <c r="G139" s="12">
        <v>0</v>
      </c>
      <c r="H139" s="13">
        <f t="shared" ref="H139" si="11">H140+H141+H142</f>
        <v>0</v>
      </c>
      <c r="I139" s="18">
        <f t="shared" ref="I139" si="12">I140+I141+I142</f>
        <v>0</v>
      </c>
      <c r="J139" s="23">
        <v>0</v>
      </c>
      <c r="K139" s="22" t="s">
        <v>2</v>
      </c>
      <c r="L139" s="22" t="s">
        <v>2</v>
      </c>
      <c r="M139" s="22" t="s">
        <v>2</v>
      </c>
      <c r="N139" s="22" t="s">
        <v>2</v>
      </c>
      <c r="O139" s="22" t="s">
        <v>2</v>
      </c>
      <c r="P139" s="22" t="s">
        <v>2</v>
      </c>
      <c r="Q139" s="36"/>
      <c r="R139" s="36"/>
    </row>
    <row r="140" spans="1:18" ht="27.6" x14ac:dyDescent="0.3">
      <c r="A140" s="26"/>
      <c r="B140" s="25"/>
      <c r="C140" s="25"/>
      <c r="D140" s="25"/>
      <c r="E140" s="25"/>
      <c r="F140" s="9" t="s">
        <v>146</v>
      </c>
      <c r="G140" s="12">
        <v>0</v>
      </c>
      <c r="H140" s="13">
        <v>0</v>
      </c>
      <c r="I140" s="18">
        <v>0</v>
      </c>
      <c r="J140" s="23"/>
      <c r="K140" s="22"/>
      <c r="L140" s="22"/>
      <c r="M140" s="22"/>
      <c r="N140" s="22"/>
      <c r="O140" s="22"/>
      <c r="P140" s="22"/>
      <c r="Q140" s="36"/>
      <c r="R140" s="36"/>
    </row>
    <row r="141" spans="1:18" ht="27.6" x14ac:dyDescent="0.3">
      <c r="A141" s="26"/>
      <c r="B141" s="25"/>
      <c r="C141" s="25"/>
      <c r="D141" s="25"/>
      <c r="E141" s="25"/>
      <c r="F141" s="17" t="s">
        <v>44</v>
      </c>
      <c r="G141" s="12">
        <v>0</v>
      </c>
      <c r="H141" s="13">
        <v>0</v>
      </c>
      <c r="I141" s="18">
        <v>0</v>
      </c>
      <c r="J141" s="23"/>
      <c r="K141" s="22"/>
      <c r="L141" s="22"/>
      <c r="M141" s="22"/>
      <c r="N141" s="22"/>
      <c r="O141" s="22"/>
      <c r="P141" s="22"/>
      <c r="Q141" s="36"/>
      <c r="R141" s="36"/>
    </row>
    <row r="142" spans="1:18" ht="44.4" customHeight="1" x14ac:dyDescent="0.3">
      <c r="A142" s="26"/>
      <c r="B142" s="25"/>
      <c r="C142" s="25"/>
      <c r="D142" s="25"/>
      <c r="E142" s="25"/>
      <c r="F142" s="17" t="s">
        <v>43</v>
      </c>
      <c r="G142" s="12">
        <v>0</v>
      </c>
      <c r="H142" s="13">
        <v>0</v>
      </c>
      <c r="I142" s="18">
        <v>0</v>
      </c>
      <c r="J142" s="23"/>
      <c r="K142" s="22"/>
      <c r="L142" s="22"/>
      <c r="M142" s="22"/>
      <c r="N142" s="22"/>
      <c r="O142" s="22"/>
      <c r="P142" s="22"/>
      <c r="Q142" s="36"/>
      <c r="R142" s="36"/>
    </row>
    <row r="143" spans="1:18" ht="21.6" customHeight="1" x14ac:dyDescent="0.3">
      <c r="A143" s="26" t="s">
        <v>88</v>
      </c>
      <c r="B143" s="25" t="s">
        <v>353</v>
      </c>
      <c r="C143" s="25" t="s">
        <v>41</v>
      </c>
      <c r="D143" s="25" t="s">
        <v>2</v>
      </c>
      <c r="E143" s="25" t="s">
        <v>2</v>
      </c>
      <c r="F143" s="17" t="s">
        <v>42</v>
      </c>
      <c r="G143" s="12">
        <v>14764800</v>
      </c>
      <c r="H143" s="13">
        <f t="shared" ref="H143" si="13">H144+H145+H146</f>
        <v>6394500</v>
      </c>
      <c r="I143" s="18">
        <f t="shared" ref="I143" si="14">I144+I145+I146</f>
        <v>6394500</v>
      </c>
      <c r="J143" s="23">
        <f>I143/H143</f>
        <v>1</v>
      </c>
      <c r="K143" s="25" t="s">
        <v>139</v>
      </c>
      <c r="L143" s="22" t="s">
        <v>151</v>
      </c>
      <c r="M143" s="22">
        <v>20</v>
      </c>
      <c r="N143" s="22">
        <v>7</v>
      </c>
      <c r="O143" s="22">
        <v>7</v>
      </c>
      <c r="P143" s="23">
        <f>O143/N143</f>
        <v>1</v>
      </c>
      <c r="Q143" s="36"/>
      <c r="R143" s="36"/>
    </row>
    <row r="144" spans="1:18" ht="27.6" x14ac:dyDescent="0.3">
      <c r="A144" s="26"/>
      <c r="B144" s="25"/>
      <c r="C144" s="25"/>
      <c r="D144" s="25"/>
      <c r="E144" s="25"/>
      <c r="F144" s="9" t="s">
        <v>146</v>
      </c>
      <c r="G144" s="12">
        <v>4124546</v>
      </c>
      <c r="H144" s="13">
        <v>2057089.72</v>
      </c>
      <c r="I144" s="13">
        <v>2057089.72</v>
      </c>
      <c r="J144" s="23"/>
      <c r="K144" s="25"/>
      <c r="L144" s="22"/>
      <c r="M144" s="22"/>
      <c r="N144" s="22"/>
      <c r="O144" s="22"/>
      <c r="P144" s="23"/>
      <c r="Q144" s="36"/>
      <c r="R144" s="36"/>
    </row>
    <row r="145" spans="1:18" ht="27.6" x14ac:dyDescent="0.3">
      <c r="A145" s="26"/>
      <c r="B145" s="25"/>
      <c r="C145" s="25"/>
      <c r="D145" s="25"/>
      <c r="E145" s="25"/>
      <c r="F145" s="17" t="s">
        <v>44</v>
      </c>
      <c r="G145" s="12">
        <v>9906310</v>
      </c>
      <c r="H145" s="13">
        <v>4145575.28</v>
      </c>
      <c r="I145" s="13">
        <v>4145575.28</v>
      </c>
      <c r="J145" s="23"/>
      <c r="K145" s="25"/>
      <c r="L145" s="22"/>
      <c r="M145" s="22"/>
      <c r="N145" s="22"/>
      <c r="O145" s="22"/>
      <c r="P145" s="23"/>
      <c r="Q145" s="36"/>
      <c r="R145" s="36"/>
    </row>
    <row r="146" spans="1:18" ht="42.6" customHeight="1" x14ac:dyDescent="0.3">
      <c r="A146" s="26"/>
      <c r="B146" s="25"/>
      <c r="C146" s="25"/>
      <c r="D146" s="25"/>
      <c r="E146" s="25"/>
      <c r="F146" s="17" t="s">
        <v>43</v>
      </c>
      <c r="G146" s="12">
        <v>733944</v>
      </c>
      <c r="H146" s="13">
        <v>191835</v>
      </c>
      <c r="I146" s="13">
        <v>191835</v>
      </c>
      <c r="J146" s="23"/>
      <c r="K146" s="25"/>
      <c r="L146" s="22"/>
      <c r="M146" s="22"/>
      <c r="N146" s="22"/>
      <c r="O146" s="22"/>
      <c r="P146" s="23"/>
      <c r="Q146" s="36"/>
      <c r="R146" s="36"/>
    </row>
    <row r="147" spans="1:18" x14ac:dyDescent="0.3">
      <c r="A147" s="26" t="s">
        <v>105</v>
      </c>
      <c r="B147" s="25" t="s">
        <v>152</v>
      </c>
      <c r="C147" s="25" t="s">
        <v>41</v>
      </c>
      <c r="D147" s="25" t="s">
        <v>2</v>
      </c>
      <c r="E147" s="25" t="s">
        <v>2</v>
      </c>
      <c r="F147" s="17" t="s">
        <v>42</v>
      </c>
      <c r="G147" s="18">
        <v>421080.37</v>
      </c>
      <c r="H147" s="21">
        <f t="shared" ref="H147" si="15">H148+H149+H150</f>
        <v>2050000</v>
      </c>
      <c r="I147" s="21">
        <f t="shared" ref="I147" si="16">I148+I149+I150</f>
        <v>2050000</v>
      </c>
      <c r="J147" s="23">
        <f>I147/H147</f>
        <v>1</v>
      </c>
      <c r="K147" s="25" t="s">
        <v>153</v>
      </c>
      <c r="L147" s="22" t="s">
        <v>154</v>
      </c>
      <c r="M147" s="22">
        <v>0</v>
      </c>
      <c r="N147" s="22">
        <v>1</v>
      </c>
      <c r="O147" s="22">
        <v>1</v>
      </c>
      <c r="P147" s="23">
        <v>1</v>
      </c>
      <c r="Q147" s="36"/>
      <c r="R147" s="36"/>
    </row>
    <row r="148" spans="1:18" ht="27.6" x14ac:dyDescent="0.3">
      <c r="A148" s="26"/>
      <c r="B148" s="25"/>
      <c r="C148" s="25"/>
      <c r="D148" s="25"/>
      <c r="E148" s="25"/>
      <c r="F148" s="9" t="s">
        <v>146</v>
      </c>
      <c r="G148" s="18">
        <v>0</v>
      </c>
      <c r="H148" s="21">
        <v>0</v>
      </c>
      <c r="I148" s="21">
        <v>0</v>
      </c>
      <c r="J148" s="23"/>
      <c r="K148" s="25"/>
      <c r="L148" s="22"/>
      <c r="M148" s="22"/>
      <c r="N148" s="22"/>
      <c r="O148" s="22"/>
      <c r="P148" s="23"/>
      <c r="Q148" s="36"/>
      <c r="R148" s="36"/>
    </row>
    <row r="149" spans="1:18" ht="27.6" x14ac:dyDescent="0.3">
      <c r="A149" s="26"/>
      <c r="B149" s="25"/>
      <c r="C149" s="25"/>
      <c r="D149" s="25"/>
      <c r="E149" s="25"/>
      <c r="F149" s="17" t="s">
        <v>44</v>
      </c>
      <c r="G149" s="21">
        <v>0</v>
      </c>
      <c r="H149" s="21">
        <v>0</v>
      </c>
      <c r="I149" s="21">
        <v>0</v>
      </c>
      <c r="J149" s="23"/>
      <c r="K149" s="25"/>
      <c r="L149" s="22"/>
      <c r="M149" s="22"/>
      <c r="N149" s="22"/>
      <c r="O149" s="22"/>
      <c r="P149" s="23"/>
      <c r="Q149" s="36"/>
      <c r="R149" s="36"/>
    </row>
    <row r="150" spans="1:18" ht="60" customHeight="1" x14ac:dyDescent="0.3">
      <c r="A150" s="26"/>
      <c r="B150" s="25"/>
      <c r="C150" s="25"/>
      <c r="D150" s="25"/>
      <c r="E150" s="25"/>
      <c r="F150" s="17" t="s">
        <v>43</v>
      </c>
      <c r="G150" s="21">
        <v>421080.37</v>
      </c>
      <c r="H150" s="21">
        <v>2050000</v>
      </c>
      <c r="I150" s="21">
        <v>2050000</v>
      </c>
      <c r="J150" s="23"/>
      <c r="K150" s="25"/>
      <c r="L150" s="22"/>
      <c r="M150" s="22"/>
      <c r="N150" s="22"/>
      <c r="O150" s="22"/>
      <c r="P150" s="23"/>
      <c r="Q150" s="36"/>
      <c r="R150" s="36"/>
    </row>
    <row r="151" spans="1:18" x14ac:dyDescent="0.3">
      <c r="A151" s="26" t="s">
        <v>395</v>
      </c>
      <c r="B151" s="25" t="s">
        <v>397</v>
      </c>
      <c r="C151" s="25" t="s">
        <v>41</v>
      </c>
      <c r="D151" s="25" t="s">
        <v>2</v>
      </c>
      <c r="E151" s="25" t="s">
        <v>2</v>
      </c>
      <c r="F151" s="17" t="s">
        <v>42</v>
      </c>
      <c r="G151" s="18">
        <v>126000</v>
      </c>
      <c r="H151" s="21">
        <f t="shared" ref="H151" si="17">H152+H153+H154</f>
        <v>126000</v>
      </c>
      <c r="I151" s="21">
        <f t="shared" ref="I151" si="18">I152+I153+I154</f>
        <v>126000</v>
      </c>
      <c r="J151" s="23">
        <f>I151/H151</f>
        <v>1</v>
      </c>
      <c r="K151" s="25" t="s">
        <v>396</v>
      </c>
      <c r="L151" s="22" t="s">
        <v>151</v>
      </c>
      <c r="M151" s="22">
        <v>1</v>
      </c>
      <c r="N151" s="22">
        <v>1</v>
      </c>
      <c r="O151" s="22">
        <v>0</v>
      </c>
      <c r="P151" s="23">
        <f>O151/N151</f>
        <v>0</v>
      </c>
      <c r="Q151" s="36"/>
      <c r="R151" s="36"/>
    </row>
    <row r="152" spans="1:18" ht="36.6" customHeight="1" x14ac:dyDescent="0.3">
      <c r="A152" s="26"/>
      <c r="B152" s="25"/>
      <c r="C152" s="25"/>
      <c r="D152" s="25"/>
      <c r="E152" s="25"/>
      <c r="F152" s="9" t="s">
        <v>146</v>
      </c>
      <c r="G152" s="18">
        <v>0</v>
      </c>
      <c r="H152" s="21">
        <v>0</v>
      </c>
      <c r="I152" s="21">
        <v>0</v>
      </c>
      <c r="J152" s="23"/>
      <c r="K152" s="25"/>
      <c r="L152" s="22"/>
      <c r="M152" s="22"/>
      <c r="N152" s="22"/>
      <c r="O152" s="22"/>
      <c r="P152" s="23"/>
      <c r="Q152" s="36"/>
      <c r="R152" s="36"/>
    </row>
    <row r="153" spans="1:18" ht="27.6" x14ac:dyDescent="0.3">
      <c r="A153" s="26"/>
      <c r="B153" s="25"/>
      <c r="C153" s="25"/>
      <c r="D153" s="25"/>
      <c r="E153" s="25"/>
      <c r="F153" s="17" t="s">
        <v>44</v>
      </c>
      <c r="G153" s="21">
        <v>122220</v>
      </c>
      <c r="H153" s="21">
        <v>122220</v>
      </c>
      <c r="I153" s="21">
        <v>122220</v>
      </c>
      <c r="J153" s="23"/>
      <c r="K153" s="25"/>
      <c r="L153" s="22"/>
      <c r="M153" s="22"/>
      <c r="N153" s="22"/>
      <c r="O153" s="22"/>
      <c r="P153" s="23"/>
      <c r="Q153" s="36"/>
      <c r="R153" s="36"/>
    </row>
    <row r="154" spans="1:18" ht="40.799999999999997" customHeight="1" x14ac:dyDescent="0.3">
      <c r="A154" s="26"/>
      <c r="B154" s="25"/>
      <c r="C154" s="25"/>
      <c r="D154" s="25"/>
      <c r="E154" s="25"/>
      <c r="F154" s="17" t="s">
        <v>43</v>
      </c>
      <c r="G154" s="21">
        <v>3780</v>
      </c>
      <c r="H154" s="21">
        <v>3780</v>
      </c>
      <c r="I154" s="21">
        <v>3780</v>
      </c>
      <c r="J154" s="23"/>
      <c r="K154" s="25"/>
      <c r="L154" s="22"/>
      <c r="M154" s="22"/>
      <c r="N154" s="22"/>
      <c r="O154" s="22"/>
      <c r="P154" s="23"/>
      <c r="Q154" s="36"/>
      <c r="R154" s="36"/>
    </row>
    <row r="155" spans="1:18" ht="31.5" customHeight="1" x14ac:dyDescent="0.3">
      <c r="A155" s="19" t="s">
        <v>48</v>
      </c>
      <c r="B155" s="29" t="s">
        <v>155</v>
      </c>
      <c r="C155" s="29"/>
      <c r="D155" s="29"/>
      <c r="E155" s="29"/>
      <c r="F155" s="16" t="s">
        <v>2</v>
      </c>
      <c r="G155" s="21" t="s">
        <v>2</v>
      </c>
      <c r="H155" s="16" t="s">
        <v>2</v>
      </c>
      <c r="I155" s="16" t="s">
        <v>2</v>
      </c>
      <c r="J155" s="21" t="s">
        <v>2</v>
      </c>
      <c r="K155" s="20" t="s">
        <v>2</v>
      </c>
      <c r="L155" s="20" t="s">
        <v>2</v>
      </c>
      <c r="M155" s="20" t="s">
        <v>2</v>
      </c>
      <c r="N155" s="20" t="s">
        <v>2</v>
      </c>
      <c r="O155" s="20" t="s">
        <v>2</v>
      </c>
      <c r="P155" s="20" t="s">
        <v>2</v>
      </c>
      <c r="Q155" s="20">
        <v>3</v>
      </c>
      <c r="R155" s="36"/>
    </row>
    <row r="156" spans="1:18" x14ac:dyDescent="0.3">
      <c r="A156" s="26" t="s">
        <v>49</v>
      </c>
      <c r="B156" s="25" t="s">
        <v>156</v>
      </c>
      <c r="C156" s="25" t="s">
        <v>41</v>
      </c>
      <c r="D156" s="22" t="s">
        <v>2</v>
      </c>
      <c r="E156" s="35" t="s">
        <v>2</v>
      </c>
      <c r="F156" s="17" t="s">
        <v>42</v>
      </c>
      <c r="G156" s="18">
        <v>12873418</v>
      </c>
      <c r="H156" s="21">
        <f t="shared" ref="H156" si="19">H157+H158+H159</f>
        <v>5425095.3700000001</v>
      </c>
      <c r="I156" s="21">
        <f t="shared" ref="I156" si="20">I157+I158+I159</f>
        <v>5425095.3700000001</v>
      </c>
      <c r="J156" s="23">
        <f>I156/H156</f>
        <v>1</v>
      </c>
      <c r="K156" s="22" t="s">
        <v>2</v>
      </c>
      <c r="L156" s="22" t="s">
        <v>2</v>
      </c>
      <c r="M156" s="22" t="s">
        <v>2</v>
      </c>
      <c r="N156" s="22" t="s">
        <v>2</v>
      </c>
      <c r="O156" s="22" t="s">
        <v>2</v>
      </c>
      <c r="P156" s="22" t="s">
        <v>2</v>
      </c>
      <c r="Q156" s="23" t="s">
        <v>2</v>
      </c>
      <c r="R156" s="36"/>
    </row>
    <row r="157" spans="1:18" ht="27.6" x14ac:dyDescent="0.3">
      <c r="A157" s="26"/>
      <c r="B157" s="25"/>
      <c r="C157" s="25"/>
      <c r="D157" s="22"/>
      <c r="E157" s="35"/>
      <c r="F157" s="9" t="s">
        <v>146</v>
      </c>
      <c r="G157" s="16">
        <v>0</v>
      </c>
      <c r="H157" s="21">
        <f t="shared" ref="H157" si="21">H161+H165+H169</f>
        <v>0</v>
      </c>
      <c r="I157" s="21">
        <f t="shared" ref="I157" si="22">I161+I165+I169</f>
        <v>0</v>
      </c>
      <c r="J157" s="23"/>
      <c r="K157" s="22"/>
      <c r="L157" s="22"/>
      <c r="M157" s="22"/>
      <c r="N157" s="22"/>
      <c r="O157" s="22"/>
      <c r="P157" s="22"/>
      <c r="Q157" s="23"/>
      <c r="R157" s="36"/>
    </row>
    <row r="158" spans="1:18" ht="27.6" x14ac:dyDescent="0.3">
      <c r="A158" s="26"/>
      <c r="B158" s="25"/>
      <c r="C158" s="25"/>
      <c r="D158" s="22"/>
      <c r="E158" s="35"/>
      <c r="F158" s="17" t="s">
        <v>44</v>
      </c>
      <c r="G158" s="21">
        <v>0</v>
      </c>
      <c r="H158" s="21">
        <v>0</v>
      </c>
      <c r="I158" s="21">
        <v>0</v>
      </c>
      <c r="J158" s="23"/>
      <c r="K158" s="22"/>
      <c r="L158" s="22"/>
      <c r="M158" s="22"/>
      <c r="N158" s="22"/>
      <c r="O158" s="22"/>
      <c r="P158" s="22"/>
      <c r="Q158" s="23"/>
      <c r="R158" s="36"/>
    </row>
    <row r="159" spans="1:18" ht="38.4" customHeight="1" x14ac:dyDescent="0.3">
      <c r="A159" s="26"/>
      <c r="B159" s="25"/>
      <c r="C159" s="25"/>
      <c r="D159" s="22"/>
      <c r="E159" s="35"/>
      <c r="F159" s="17" t="s">
        <v>43</v>
      </c>
      <c r="G159" s="21">
        <v>12873418</v>
      </c>
      <c r="H159" s="21">
        <f t="shared" ref="H159" si="23">H163+H167+H171</f>
        <v>5425095.3700000001</v>
      </c>
      <c r="I159" s="21">
        <f t="shared" ref="I159" si="24">I163+I167+I171</f>
        <v>5425095.3700000001</v>
      </c>
      <c r="J159" s="23"/>
      <c r="K159" s="22"/>
      <c r="L159" s="22"/>
      <c r="M159" s="22"/>
      <c r="N159" s="22"/>
      <c r="O159" s="22"/>
      <c r="P159" s="22"/>
      <c r="Q159" s="23"/>
      <c r="R159" s="36"/>
    </row>
    <row r="160" spans="1:18" x14ac:dyDescent="0.3">
      <c r="A160" s="26" t="s">
        <v>51</v>
      </c>
      <c r="B160" s="25" t="s">
        <v>157</v>
      </c>
      <c r="C160" s="25" t="s">
        <v>41</v>
      </c>
      <c r="D160" s="22" t="s">
        <v>2</v>
      </c>
      <c r="E160" s="35" t="s">
        <v>2</v>
      </c>
      <c r="F160" s="17" t="s">
        <v>42</v>
      </c>
      <c r="G160" s="21">
        <v>1680417.29</v>
      </c>
      <c r="H160" s="21">
        <f t="shared" ref="H160" si="25">H161+H162+H163</f>
        <v>1056632.6599999999</v>
      </c>
      <c r="I160" s="21">
        <f t="shared" ref="I160" si="26">I161+I162+I163</f>
        <v>1056632.6599999999</v>
      </c>
      <c r="J160" s="23">
        <f>I160/H160</f>
        <v>1</v>
      </c>
      <c r="K160" s="22" t="s">
        <v>2</v>
      </c>
      <c r="L160" s="22" t="s">
        <v>2</v>
      </c>
      <c r="M160" s="22" t="s">
        <v>2</v>
      </c>
      <c r="N160" s="22" t="s">
        <v>2</v>
      </c>
      <c r="O160" s="22" t="s">
        <v>2</v>
      </c>
      <c r="P160" s="22" t="s">
        <v>2</v>
      </c>
      <c r="Q160" s="23"/>
      <c r="R160" s="36"/>
    </row>
    <row r="161" spans="1:18" ht="27.6" x14ac:dyDescent="0.3">
      <c r="A161" s="26"/>
      <c r="B161" s="25"/>
      <c r="C161" s="25"/>
      <c r="D161" s="22"/>
      <c r="E161" s="35"/>
      <c r="F161" s="9" t="s">
        <v>146</v>
      </c>
      <c r="G161" s="21">
        <v>0</v>
      </c>
      <c r="H161" s="21">
        <v>0</v>
      </c>
      <c r="I161" s="21">
        <v>0</v>
      </c>
      <c r="J161" s="23"/>
      <c r="K161" s="22"/>
      <c r="L161" s="22"/>
      <c r="M161" s="22"/>
      <c r="N161" s="22"/>
      <c r="O161" s="22"/>
      <c r="P161" s="22"/>
      <c r="Q161" s="23"/>
      <c r="R161" s="36"/>
    </row>
    <row r="162" spans="1:18" ht="27.6" x14ac:dyDescent="0.3">
      <c r="A162" s="26"/>
      <c r="B162" s="25"/>
      <c r="C162" s="25"/>
      <c r="D162" s="22"/>
      <c r="E162" s="35"/>
      <c r="F162" s="17" t="s">
        <v>44</v>
      </c>
      <c r="G162" s="21">
        <v>0</v>
      </c>
      <c r="H162" s="21">
        <v>0</v>
      </c>
      <c r="I162" s="21">
        <v>0</v>
      </c>
      <c r="J162" s="23"/>
      <c r="K162" s="22"/>
      <c r="L162" s="22"/>
      <c r="M162" s="22"/>
      <c r="N162" s="22"/>
      <c r="O162" s="22"/>
      <c r="P162" s="22"/>
      <c r="Q162" s="23"/>
      <c r="R162" s="36"/>
    </row>
    <row r="163" spans="1:18" ht="39.6" customHeight="1" x14ac:dyDescent="0.3">
      <c r="A163" s="26"/>
      <c r="B163" s="25"/>
      <c r="C163" s="25"/>
      <c r="D163" s="22"/>
      <c r="E163" s="35"/>
      <c r="F163" s="17" t="s">
        <v>43</v>
      </c>
      <c r="G163" s="21">
        <v>1680417.29</v>
      </c>
      <c r="H163" s="21">
        <v>1056632.6599999999</v>
      </c>
      <c r="I163" s="21">
        <v>1056632.6599999999</v>
      </c>
      <c r="J163" s="23"/>
      <c r="K163" s="22"/>
      <c r="L163" s="22"/>
      <c r="M163" s="22"/>
      <c r="N163" s="22"/>
      <c r="O163" s="22"/>
      <c r="P163" s="22"/>
      <c r="Q163" s="23"/>
      <c r="R163" s="36"/>
    </row>
    <row r="164" spans="1:18" x14ac:dyDescent="0.3">
      <c r="A164" s="26" t="s">
        <v>52</v>
      </c>
      <c r="B164" s="25" t="s">
        <v>158</v>
      </c>
      <c r="C164" s="25" t="s">
        <v>41</v>
      </c>
      <c r="D164" s="22" t="s">
        <v>2</v>
      </c>
      <c r="E164" s="35" t="s">
        <v>2</v>
      </c>
      <c r="F164" s="17" t="s">
        <v>42</v>
      </c>
      <c r="G164" s="21">
        <v>0</v>
      </c>
      <c r="H164" s="21">
        <f t="shared" ref="H164" si="27">H165+H166+H167</f>
        <v>4368462.71</v>
      </c>
      <c r="I164" s="21">
        <f t="shared" ref="I164" si="28">I165+I166+I167</f>
        <v>4368462.71</v>
      </c>
      <c r="J164" s="23">
        <f>I164/H164</f>
        <v>1</v>
      </c>
      <c r="K164" s="22" t="s">
        <v>2</v>
      </c>
      <c r="L164" s="22" t="s">
        <v>2</v>
      </c>
      <c r="M164" s="22" t="s">
        <v>2</v>
      </c>
      <c r="N164" s="22" t="s">
        <v>2</v>
      </c>
      <c r="O164" s="22" t="s">
        <v>2</v>
      </c>
      <c r="P164" s="22" t="s">
        <v>2</v>
      </c>
      <c r="Q164" s="23"/>
      <c r="R164" s="36"/>
    </row>
    <row r="165" spans="1:18" ht="27.6" x14ac:dyDescent="0.3">
      <c r="A165" s="26"/>
      <c r="B165" s="25"/>
      <c r="C165" s="25"/>
      <c r="D165" s="22"/>
      <c r="E165" s="35"/>
      <c r="F165" s="9" t="s">
        <v>146</v>
      </c>
      <c r="G165" s="21">
        <v>0</v>
      </c>
      <c r="H165" s="21">
        <v>0</v>
      </c>
      <c r="I165" s="21">
        <v>0</v>
      </c>
      <c r="J165" s="23"/>
      <c r="K165" s="22"/>
      <c r="L165" s="22"/>
      <c r="M165" s="22"/>
      <c r="N165" s="22"/>
      <c r="O165" s="22"/>
      <c r="P165" s="22"/>
      <c r="Q165" s="23"/>
      <c r="R165" s="36"/>
    </row>
    <row r="166" spans="1:18" ht="27.6" x14ac:dyDescent="0.3">
      <c r="A166" s="26"/>
      <c r="B166" s="25"/>
      <c r="C166" s="25"/>
      <c r="D166" s="22"/>
      <c r="E166" s="35"/>
      <c r="F166" s="17" t="s">
        <v>44</v>
      </c>
      <c r="G166" s="21">
        <v>0</v>
      </c>
      <c r="H166" s="21">
        <v>0</v>
      </c>
      <c r="I166" s="21">
        <v>0</v>
      </c>
      <c r="J166" s="23"/>
      <c r="K166" s="22"/>
      <c r="L166" s="22"/>
      <c r="M166" s="22"/>
      <c r="N166" s="22"/>
      <c r="O166" s="22"/>
      <c r="P166" s="22"/>
      <c r="Q166" s="23"/>
      <c r="R166" s="36"/>
    </row>
    <row r="167" spans="1:18" ht="41.4" customHeight="1" x14ac:dyDescent="0.3">
      <c r="A167" s="26"/>
      <c r="B167" s="25"/>
      <c r="C167" s="25"/>
      <c r="D167" s="22"/>
      <c r="E167" s="35"/>
      <c r="F167" s="17" t="s">
        <v>43</v>
      </c>
      <c r="G167" s="21">
        <v>0</v>
      </c>
      <c r="H167" s="21">
        <v>4368462.71</v>
      </c>
      <c r="I167" s="21">
        <v>4368462.71</v>
      </c>
      <c r="J167" s="23"/>
      <c r="K167" s="22"/>
      <c r="L167" s="22"/>
      <c r="M167" s="22"/>
      <c r="N167" s="22"/>
      <c r="O167" s="22"/>
      <c r="P167" s="22"/>
      <c r="Q167" s="23"/>
      <c r="R167" s="36"/>
    </row>
    <row r="168" spans="1:18" x14ac:dyDescent="0.3">
      <c r="A168" s="26" t="s">
        <v>53</v>
      </c>
      <c r="B168" s="25" t="s">
        <v>159</v>
      </c>
      <c r="C168" s="25" t="s">
        <v>41</v>
      </c>
      <c r="D168" s="22" t="s">
        <v>2</v>
      </c>
      <c r="E168" s="35" t="s">
        <v>2</v>
      </c>
      <c r="F168" s="17" t="s">
        <v>42</v>
      </c>
      <c r="G168" s="21">
        <v>0</v>
      </c>
      <c r="H168" s="21">
        <f t="shared" ref="H168" si="29">H169+H170+H171</f>
        <v>0</v>
      </c>
      <c r="I168" s="21">
        <f t="shared" ref="I168" si="30">I169+I170+I171</f>
        <v>0</v>
      </c>
      <c r="J168" s="23">
        <v>0</v>
      </c>
      <c r="K168" s="22" t="s">
        <v>2</v>
      </c>
      <c r="L168" s="22" t="s">
        <v>2</v>
      </c>
      <c r="M168" s="22" t="s">
        <v>2</v>
      </c>
      <c r="N168" s="22" t="s">
        <v>2</v>
      </c>
      <c r="O168" s="22" t="s">
        <v>2</v>
      </c>
      <c r="P168" s="22" t="s">
        <v>2</v>
      </c>
      <c r="Q168" s="23"/>
      <c r="R168" s="36"/>
    </row>
    <row r="169" spans="1:18" ht="27.6" x14ac:dyDescent="0.3">
      <c r="A169" s="26"/>
      <c r="B169" s="25"/>
      <c r="C169" s="25"/>
      <c r="D169" s="22"/>
      <c r="E169" s="35"/>
      <c r="F169" s="9" t="s">
        <v>146</v>
      </c>
      <c r="G169" s="21">
        <v>0</v>
      </c>
      <c r="H169" s="21">
        <v>0</v>
      </c>
      <c r="I169" s="21">
        <v>0</v>
      </c>
      <c r="J169" s="23"/>
      <c r="K169" s="22"/>
      <c r="L169" s="22"/>
      <c r="M169" s="22"/>
      <c r="N169" s="22"/>
      <c r="O169" s="22"/>
      <c r="P169" s="22"/>
      <c r="Q169" s="23"/>
      <c r="R169" s="36"/>
    </row>
    <row r="170" spans="1:18" ht="27.6" x14ac:dyDescent="0.3">
      <c r="A170" s="26"/>
      <c r="B170" s="25"/>
      <c r="C170" s="25"/>
      <c r="D170" s="22"/>
      <c r="E170" s="35"/>
      <c r="F170" s="17" t="s">
        <v>44</v>
      </c>
      <c r="G170" s="21">
        <v>0</v>
      </c>
      <c r="H170" s="21">
        <v>0</v>
      </c>
      <c r="I170" s="21">
        <v>0</v>
      </c>
      <c r="J170" s="23"/>
      <c r="K170" s="22"/>
      <c r="L170" s="22"/>
      <c r="M170" s="22"/>
      <c r="N170" s="22"/>
      <c r="O170" s="22"/>
      <c r="P170" s="22"/>
      <c r="Q170" s="23"/>
      <c r="R170" s="36"/>
    </row>
    <row r="171" spans="1:18" ht="27.6" x14ac:dyDescent="0.3">
      <c r="A171" s="26"/>
      <c r="B171" s="25"/>
      <c r="C171" s="25"/>
      <c r="D171" s="22"/>
      <c r="E171" s="35"/>
      <c r="F171" s="17" t="s">
        <v>43</v>
      </c>
      <c r="G171" s="21">
        <v>0</v>
      </c>
      <c r="H171" s="21">
        <v>0</v>
      </c>
      <c r="I171" s="21">
        <v>0</v>
      </c>
      <c r="J171" s="23"/>
      <c r="K171" s="22"/>
      <c r="L171" s="22"/>
      <c r="M171" s="22"/>
      <c r="N171" s="22"/>
      <c r="O171" s="22"/>
      <c r="P171" s="22"/>
      <c r="Q171" s="23"/>
      <c r="R171" s="36"/>
    </row>
    <row r="172" spans="1:18" ht="37.5" customHeight="1" x14ac:dyDescent="0.3">
      <c r="A172" s="19" t="s">
        <v>54</v>
      </c>
      <c r="B172" s="29" t="s">
        <v>160</v>
      </c>
      <c r="C172" s="29"/>
      <c r="D172" s="29"/>
      <c r="E172" s="29"/>
      <c r="F172" s="16" t="s">
        <v>2</v>
      </c>
      <c r="G172" s="21" t="s">
        <v>2</v>
      </c>
      <c r="H172" s="21" t="s">
        <v>2</v>
      </c>
      <c r="I172" s="21" t="s">
        <v>2</v>
      </c>
      <c r="J172" s="21" t="s">
        <v>2</v>
      </c>
      <c r="K172" s="21" t="s">
        <v>2</v>
      </c>
      <c r="L172" s="21" t="s">
        <v>2</v>
      </c>
      <c r="M172" s="21" t="s">
        <v>2</v>
      </c>
      <c r="N172" s="21" t="s">
        <v>2</v>
      </c>
      <c r="O172" s="21" t="s">
        <v>2</v>
      </c>
      <c r="P172" s="21" t="s">
        <v>2</v>
      </c>
      <c r="Q172" s="21" t="s">
        <v>2</v>
      </c>
      <c r="R172" s="36"/>
    </row>
    <row r="173" spans="1:18" x14ac:dyDescent="0.3">
      <c r="A173" s="26" t="s">
        <v>55</v>
      </c>
      <c r="B173" s="25" t="s">
        <v>161</v>
      </c>
      <c r="C173" s="25" t="s">
        <v>41</v>
      </c>
      <c r="D173" s="35" t="s">
        <v>2</v>
      </c>
      <c r="E173" s="35" t="s">
        <v>2</v>
      </c>
      <c r="F173" s="17" t="s">
        <v>42</v>
      </c>
      <c r="G173" s="21">
        <v>20188577.93</v>
      </c>
      <c r="H173" s="21">
        <f t="shared" ref="H173:I173" si="31">H174+H175+H176</f>
        <v>10351278.18</v>
      </c>
      <c r="I173" s="21">
        <f t="shared" si="31"/>
        <v>7906244.1299999999</v>
      </c>
      <c r="J173" s="23">
        <f>I173/H173</f>
        <v>0.763793996501406</v>
      </c>
      <c r="K173" s="25" t="s">
        <v>162</v>
      </c>
      <c r="L173" s="22" t="s">
        <v>80</v>
      </c>
      <c r="M173" s="22">
        <v>19.600000000000001</v>
      </c>
      <c r="N173" s="22" t="s">
        <v>2</v>
      </c>
      <c r="O173" s="22" t="s">
        <v>2</v>
      </c>
      <c r="P173" s="23" t="s">
        <v>2</v>
      </c>
      <c r="Q173" s="23">
        <f>(P285+P293)/2*100</f>
        <v>50</v>
      </c>
      <c r="R173" s="36"/>
    </row>
    <row r="174" spans="1:18" ht="27.6" x14ac:dyDescent="0.3">
      <c r="A174" s="26"/>
      <c r="B174" s="25"/>
      <c r="C174" s="25"/>
      <c r="D174" s="35"/>
      <c r="E174" s="35"/>
      <c r="F174" s="9" t="s">
        <v>146</v>
      </c>
      <c r="G174" s="21">
        <v>0</v>
      </c>
      <c r="H174" s="21">
        <f t="shared" ref="H174:I176" si="32">H178+H190+H202+H206+H218+H230+H242+H246+H250+H258+H286+H290+H294</f>
        <v>0</v>
      </c>
      <c r="I174" s="21">
        <f t="shared" si="32"/>
        <v>0</v>
      </c>
      <c r="J174" s="23"/>
      <c r="K174" s="25"/>
      <c r="L174" s="22"/>
      <c r="M174" s="22"/>
      <c r="N174" s="22"/>
      <c r="O174" s="22"/>
      <c r="P174" s="23"/>
      <c r="Q174" s="23"/>
      <c r="R174" s="36"/>
    </row>
    <row r="175" spans="1:18" ht="27.6" x14ac:dyDescent="0.3">
      <c r="A175" s="26"/>
      <c r="B175" s="25"/>
      <c r="C175" s="25"/>
      <c r="D175" s="35"/>
      <c r="E175" s="35"/>
      <c r="F175" s="17" t="s">
        <v>44</v>
      </c>
      <c r="G175" s="21">
        <v>14402647.84</v>
      </c>
      <c r="H175" s="21">
        <f t="shared" si="32"/>
        <v>9231469.6199999992</v>
      </c>
      <c r="I175" s="21">
        <f t="shared" si="32"/>
        <v>6908687.2699999996</v>
      </c>
      <c r="J175" s="23"/>
      <c r="K175" s="25"/>
      <c r="L175" s="22"/>
      <c r="M175" s="22"/>
      <c r="N175" s="22"/>
      <c r="O175" s="22"/>
      <c r="P175" s="23"/>
      <c r="Q175" s="23"/>
      <c r="R175" s="36"/>
    </row>
    <row r="176" spans="1:18" ht="36.6" customHeight="1" x14ac:dyDescent="0.3">
      <c r="A176" s="26"/>
      <c r="B176" s="25"/>
      <c r="C176" s="25"/>
      <c r="D176" s="35"/>
      <c r="E176" s="35"/>
      <c r="F176" s="17" t="s">
        <v>43</v>
      </c>
      <c r="G176" s="21">
        <v>5785930.0899999999</v>
      </c>
      <c r="H176" s="21">
        <f t="shared" si="32"/>
        <v>1119808.56</v>
      </c>
      <c r="I176" s="21">
        <f t="shared" si="32"/>
        <v>997556.86</v>
      </c>
      <c r="J176" s="23"/>
      <c r="K176" s="25"/>
      <c r="L176" s="22"/>
      <c r="M176" s="22"/>
      <c r="N176" s="22"/>
      <c r="O176" s="22"/>
      <c r="P176" s="23"/>
      <c r="Q176" s="23"/>
      <c r="R176" s="36"/>
    </row>
    <row r="177" spans="1:18" ht="23.4" customHeight="1" x14ac:dyDescent="0.3">
      <c r="A177" s="26" t="s">
        <v>56</v>
      </c>
      <c r="B177" s="25" t="s">
        <v>398</v>
      </c>
      <c r="C177" s="25" t="s">
        <v>41</v>
      </c>
      <c r="D177" s="35" t="s">
        <v>2</v>
      </c>
      <c r="E177" s="35" t="s">
        <v>2</v>
      </c>
      <c r="F177" s="17" t="s">
        <v>42</v>
      </c>
      <c r="G177" s="21">
        <v>475298.89</v>
      </c>
      <c r="H177" s="21">
        <f t="shared" ref="H177:I177" si="33">H178+H179+H180</f>
        <v>0</v>
      </c>
      <c r="I177" s="21">
        <f t="shared" si="33"/>
        <v>0</v>
      </c>
      <c r="J177" s="23">
        <v>0</v>
      </c>
      <c r="K177" s="22" t="s">
        <v>2</v>
      </c>
      <c r="L177" s="22" t="s">
        <v>2</v>
      </c>
      <c r="M177" s="22" t="s">
        <v>2</v>
      </c>
      <c r="N177" s="22" t="s">
        <v>2</v>
      </c>
      <c r="O177" s="22" t="s">
        <v>2</v>
      </c>
      <c r="P177" s="22" t="s">
        <v>2</v>
      </c>
      <c r="Q177" s="23"/>
      <c r="R177" s="36"/>
    </row>
    <row r="178" spans="1:18" ht="27.6" x14ac:dyDescent="0.3">
      <c r="A178" s="26"/>
      <c r="B178" s="25"/>
      <c r="C178" s="25"/>
      <c r="D178" s="35"/>
      <c r="E178" s="35"/>
      <c r="F178" s="9" t="s">
        <v>146</v>
      </c>
      <c r="G178" s="21">
        <v>0</v>
      </c>
      <c r="H178" s="21">
        <f t="shared" ref="H178:I180" si="34">H182+H186</f>
        <v>0</v>
      </c>
      <c r="I178" s="21">
        <f t="shared" si="34"/>
        <v>0</v>
      </c>
      <c r="J178" s="23"/>
      <c r="K178" s="22"/>
      <c r="L178" s="22"/>
      <c r="M178" s="22"/>
      <c r="N178" s="22"/>
      <c r="O178" s="22"/>
      <c r="P178" s="22"/>
      <c r="Q178" s="23"/>
      <c r="R178" s="36"/>
    </row>
    <row r="179" spans="1:18" ht="27.6" x14ac:dyDescent="0.3">
      <c r="A179" s="26"/>
      <c r="B179" s="25"/>
      <c r="C179" s="25"/>
      <c r="D179" s="35"/>
      <c r="E179" s="35"/>
      <c r="F179" s="17" t="s">
        <v>44</v>
      </c>
      <c r="G179" s="21">
        <v>0</v>
      </c>
      <c r="H179" s="21">
        <f t="shared" si="34"/>
        <v>0</v>
      </c>
      <c r="I179" s="21">
        <f t="shared" si="34"/>
        <v>0</v>
      </c>
      <c r="J179" s="23"/>
      <c r="K179" s="22"/>
      <c r="L179" s="22"/>
      <c r="M179" s="22"/>
      <c r="N179" s="22"/>
      <c r="O179" s="22"/>
      <c r="P179" s="22"/>
      <c r="Q179" s="23"/>
      <c r="R179" s="36"/>
    </row>
    <row r="180" spans="1:18" ht="39.6" customHeight="1" x14ac:dyDescent="0.3">
      <c r="A180" s="26"/>
      <c r="B180" s="25"/>
      <c r="C180" s="25"/>
      <c r="D180" s="35"/>
      <c r="E180" s="35"/>
      <c r="F180" s="17" t="s">
        <v>43</v>
      </c>
      <c r="G180" s="21">
        <v>475298.89</v>
      </c>
      <c r="H180" s="21">
        <f t="shared" si="34"/>
        <v>0</v>
      </c>
      <c r="I180" s="21">
        <f t="shared" si="34"/>
        <v>0</v>
      </c>
      <c r="J180" s="23"/>
      <c r="K180" s="22"/>
      <c r="L180" s="22"/>
      <c r="M180" s="22"/>
      <c r="N180" s="22"/>
      <c r="O180" s="22"/>
      <c r="P180" s="22"/>
      <c r="Q180" s="23"/>
      <c r="R180" s="36"/>
    </row>
    <row r="181" spans="1:18" x14ac:dyDescent="0.3">
      <c r="A181" s="26" t="s">
        <v>163</v>
      </c>
      <c r="B181" s="25" t="s">
        <v>62</v>
      </c>
      <c r="C181" s="25" t="s">
        <v>41</v>
      </c>
      <c r="D181" s="35" t="s">
        <v>2</v>
      </c>
      <c r="E181" s="35" t="s">
        <v>2</v>
      </c>
      <c r="F181" s="17" t="s">
        <v>42</v>
      </c>
      <c r="G181" s="21">
        <v>355298.89</v>
      </c>
      <c r="H181" s="21">
        <f t="shared" ref="H181:I181" si="35">H182+H183+H184</f>
        <v>0</v>
      </c>
      <c r="I181" s="21">
        <f t="shared" si="35"/>
        <v>0</v>
      </c>
      <c r="J181" s="23">
        <v>0</v>
      </c>
      <c r="K181" s="22" t="s">
        <v>2</v>
      </c>
      <c r="L181" s="22" t="s">
        <v>2</v>
      </c>
      <c r="M181" s="22" t="s">
        <v>2</v>
      </c>
      <c r="N181" s="22" t="s">
        <v>2</v>
      </c>
      <c r="O181" s="22" t="s">
        <v>2</v>
      </c>
      <c r="P181" s="22" t="s">
        <v>2</v>
      </c>
      <c r="Q181" s="23"/>
      <c r="R181" s="36"/>
    </row>
    <row r="182" spans="1:18" ht="27.6" x14ac:dyDescent="0.3">
      <c r="A182" s="26"/>
      <c r="B182" s="25"/>
      <c r="C182" s="25"/>
      <c r="D182" s="35"/>
      <c r="E182" s="35"/>
      <c r="F182" s="9" t="s">
        <v>146</v>
      </c>
      <c r="G182" s="21">
        <v>0</v>
      </c>
      <c r="H182" s="21">
        <v>0</v>
      </c>
      <c r="I182" s="21">
        <v>0</v>
      </c>
      <c r="J182" s="23"/>
      <c r="K182" s="22"/>
      <c r="L182" s="22"/>
      <c r="M182" s="22"/>
      <c r="N182" s="22"/>
      <c r="O182" s="22"/>
      <c r="P182" s="22"/>
      <c r="Q182" s="23"/>
      <c r="R182" s="36"/>
    </row>
    <row r="183" spans="1:18" ht="27.6" x14ac:dyDescent="0.3">
      <c r="A183" s="26"/>
      <c r="B183" s="25"/>
      <c r="C183" s="25"/>
      <c r="D183" s="35"/>
      <c r="E183" s="35"/>
      <c r="F183" s="17" t="s">
        <v>44</v>
      </c>
      <c r="G183" s="21">
        <v>0</v>
      </c>
      <c r="H183" s="21">
        <v>0</v>
      </c>
      <c r="I183" s="21">
        <v>0</v>
      </c>
      <c r="J183" s="23"/>
      <c r="K183" s="22"/>
      <c r="L183" s="22"/>
      <c r="M183" s="22"/>
      <c r="N183" s="22"/>
      <c r="O183" s="22"/>
      <c r="P183" s="22"/>
      <c r="Q183" s="23"/>
      <c r="R183" s="36"/>
    </row>
    <row r="184" spans="1:18" ht="39.6" customHeight="1" x14ac:dyDescent="0.3">
      <c r="A184" s="26"/>
      <c r="B184" s="25"/>
      <c r="C184" s="25"/>
      <c r="D184" s="35"/>
      <c r="E184" s="35"/>
      <c r="F184" s="17" t="s">
        <v>43</v>
      </c>
      <c r="G184" s="21">
        <v>355298.89</v>
      </c>
      <c r="H184" s="21">
        <v>0</v>
      </c>
      <c r="I184" s="21">
        <v>0</v>
      </c>
      <c r="J184" s="23"/>
      <c r="K184" s="22"/>
      <c r="L184" s="22"/>
      <c r="M184" s="22"/>
      <c r="N184" s="22"/>
      <c r="O184" s="22"/>
      <c r="P184" s="22"/>
      <c r="Q184" s="23"/>
      <c r="R184" s="36"/>
    </row>
    <row r="185" spans="1:18" x14ac:dyDescent="0.3">
      <c r="A185" s="26" t="s">
        <v>164</v>
      </c>
      <c r="B185" s="25" t="s">
        <v>63</v>
      </c>
      <c r="C185" s="25" t="s">
        <v>41</v>
      </c>
      <c r="D185" s="35" t="s">
        <v>2</v>
      </c>
      <c r="E185" s="35" t="s">
        <v>2</v>
      </c>
      <c r="F185" s="17" t="s">
        <v>42</v>
      </c>
      <c r="G185" s="21">
        <v>120000</v>
      </c>
      <c r="H185" s="21">
        <f t="shared" ref="H185:I185" si="36">H186+H187+H188</f>
        <v>0</v>
      </c>
      <c r="I185" s="21">
        <f t="shared" si="36"/>
        <v>0</v>
      </c>
      <c r="J185" s="23">
        <v>0</v>
      </c>
      <c r="K185" s="22" t="s">
        <v>2</v>
      </c>
      <c r="L185" s="22" t="s">
        <v>2</v>
      </c>
      <c r="M185" s="22" t="s">
        <v>2</v>
      </c>
      <c r="N185" s="22" t="s">
        <v>2</v>
      </c>
      <c r="O185" s="22" t="s">
        <v>2</v>
      </c>
      <c r="P185" s="22" t="s">
        <v>2</v>
      </c>
      <c r="Q185" s="23"/>
      <c r="R185" s="36"/>
    </row>
    <row r="186" spans="1:18" ht="27.6" x14ac:dyDescent="0.3">
      <c r="A186" s="26"/>
      <c r="B186" s="25"/>
      <c r="C186" s="25"/>
      <c r="D186" s="35"/>
      <c r="E186" s="35"/>
      <c r="F186" s="9" t="s">
        <v>146</v>
      </c>
      <c r="G186" s="21">
        <v>0</v>
      </c>
      <c r="H186" s="21">
        <v>0</v>
      </c>
      <c r="I186" s="21">
        <v>0</v>
      </c>
      <c r="J186" s="23"/>
      <c r="K186" s="22"/>
      <c r="L186" s="22"/>
      <c r="M186" s="22"/>
      <c r="N186" s="22"/>
      <c r="O186" s="22"/>
      <c r="P186" s="22"/>
      <c r="Q186" s="23"/>
      <c r="R186" s="36"/>
    </row>
    <row r="187" spans="1:18" ht="27.6" x14ac:dyDescent="0.3">
      <c r="A187" s="26"/>
      <c r="B187" s="25"/>
      <c r="C187" s="25"/>
      <c r="D187" s="35"/>
      <c r="E187" s="35"/>
      <c r="F187" s="17" t="s">
        <v>44</v>
      </c>
      <c r="G187" s="21">
        <v>0</v>
      </c>
      <c r="H187" s="21">
        <v>0</v>
      </c>
      <c r="I187" s="21">
        <v>0</v>
      </c>
      <c r="J187" s="23"/>
      <c r="K187" s="22"/>
      <c r="L187" s="22"/>
      <c r="M187" s="22"/>
      <c r="N187" s="22"/>
      <c r="O187" s="22"/>
      <c r="P187" s="22"/>
      <c r="Q187" s="23"/>
      <c r="R187" s="36"/>
    </row>
    <row r="188" spans="1:18" ht="27.6" x14ac:dyDescent="0.3">
      <c r="A188" s="26"/>
      <c r="B188" s="25"/>
      <c r="C188" s="25"/>
      <c r="D188" s="35"/>
      <c r="E188" s="35"/>
      <c r="F188" s="17" t="s">
        <v>43</v>
      </c>
      <c r="G188" s="21">
        <v>120000</v>
      </c>
      <c r="H188" s="21">
        <v>0</v>
      </c>
      <c r="I188" s="21">
        <v>0</v>
      </c>
      <c r="J188" s="23"/>
      <c r="K188" s="22"/>
      <c r="L188" s="22"/>
      <c r="M188" s="22"/>
      <c r="N188" s="22"/>
      <c r="O188" s="22"/>
      <c r="P188" s="22"/>
      <c r="Q188" s="23"/>
      <c r="R188" s="36"/>
    </row>
    <row r="189" spans="1:18" x14ac:dyDescent="0.3">
      <c r="A189" s="26" t="s">
        <v>57</v>
      </c>
      <c r="B189" s="25" t="s">
        <v>165</v>
      </c>
      <c r="C189" s="25" t="s">
        <v>41</v>
      </c>
      <c r="D189" s="35" t="s">
        <v>2</v>
      </c>
      <c r="E189" s="35" t="s">
        <v>2</v>
      </c>
      <c r="F189" s="17" t="s">
        <v>42</v>
      </c>
      <c r="G189" s="21">
        <v>1903396.04</v>
      </c>
      <c r="H189" s="21">
        <f t="shared" ref="H189:I189" si="37">H193+H197</f>
        <v>0</v>
      </c>
      <c r="I189" s="21">
        <f t="shared" si="37"/>
        <v>0</v>
      </c>
      <c r="J189" s="23">
        <v>0</v>
      </c>
      <c r="K189" s="22" t="s">
        <v>2</v>
      </c>
      <c r="L189" s="22" t="s">
        <v>2</v>
      </c>
      <c r="M189" s="22" t="s">
        <v>2</v>
      </c>
      <c r="N189" s="22" t="s">
        <v>2</v>
      </c>
      <c r="O189" s="22" t="s">
        <v>2</v>
      </c>
      <c r="P189" s="22" t="s">
        <v>2</v>
      </c>
      <c r="Q189" s="23"/>
      <c r="R189" s="36"/>
    </row>
    <row r="190" spans="1:18" ht="27.6" x14ac:dyDescent="0.3">
      <c r="A190" s="26"/>
      <c r="B190" s="25"/>
      <c r="C190" s="25"/>
      <c r="D190" s="35"/>
      <c r="E190" s="35"/>
      <c r="F190" s="9" t="s">
        <v>146</v>
      </c>
      <c r="G190" s="21">
        <v>0</v>
      </c>
      <c r="H190" s="21">
        <v>0</v>
      </c>
      <c r="I190" s="21">
        <v>0</v>
      </c>
      <c r="J190" s="23"/>
      <c r="K190" s="22"/>
      <c r="L190" s="22"/>
      <c r="M190" s="22"/>
      <c r="N190" s="22"/>
      <c r="O190" s="22"/>
      <c r="P190" s="22"/>
      <c r="Q190" s="23"/>
      <c r="R190" s="36"/>
    </row>
    <row r="191" spans="1:18" ht="27.6" x14ac:dyDescent="0.3">
      <c r="A191" s="26"/>
      <c r="B191" s="25"/>
      <c r="C191" s="25"/>
      <c r="D191" s="35"/>
      <c r="E191" s="35"/>
      <c r="F191" s="17" t="s">
        <v>44</v>
      </c>
      <c r="G191" s="21">
        <v>0</v>
      </c>
      <c r="H191" s="21">
        <v>0</v>
      </c>
      <c r="I191" s="21">
        <v>0</v>
      </c>
      <c r="J191" s="23"/>
      <c r="K191" s="22"/>
      <c r="L191" s="22"/>
      <c r="M191" s="22"/>
      <c r="N191" s="22"/>
      <c r="O191" s="22"/>
      <c r="P191" s="22"/>
      <c r="Q191" s="23"/>
      <c r="R191" s="36"/>
    </row>
    <row r="192" spans="1:18" ht="27.6" x14ac:dyDescent="0.3">
      <c r="A192" s="26"/>
      <c r="B192" s="25"/>
      <c r="C192" s="25"/>
      <c r="D192" s="35"/>
      <c r="E192" s="35"/>
      <c r="F192" s="17" t="s">
        <v>43</v>
      </c>
      <c r="G192" s="21">
        <v>1903396.04</v>
      </c>
      <c r="H192" s="21">
        <f t="shared" ref="H192:I192" si="38">H196+H200</f>
        <v>0</v>
      </c>
      <c r="I192" s="21">
        <f t="shared" si="38"/>
        <v>0</v>
      </c>
      <c r="J192" s="23"/>
      <c r="K192" s="22"/>
      <c r="L192" s="22"/>
      <c r="M192" s="22"/>
      <c r="N192" s="22"/>
      <c r="O192" s="22"/>
      <c r="P192" s="22"/>
      <c r="Q192" s="23"/>
      <c r="R192" s="36"/>
    </row>
    <row r="193" spans="1:18" x14ac:dyDescent="0.3">
      <c r="A193" s="26" t="s">
        <v>166</v>
      </c>
      <c r="B193" s="25" t="s">
        <v>62</v>
      </c>
      <c r="C193" s="25" t="s">
        <v>41</v>
      </c>
      <c r="D193" s="35" t="s">
        <v>2</v>
      </c>
      <c r="E193" s="35" t="s">
        <v>2</v>
      </c>
      <c r="F193" s="17" t="s">
        <v>42</v>
      </c>
      <c r="G193" s="21">
        <v>1094341</v>
      </c>
      <c r="H193" s="21">
        <v>0</v>
      </c>
      <c r="I193" s="21">
        <v>0</v>
      </c>
      <c r="J193" s="23">
        <v>0</v>
      </c>
      <c r="K193" s="22" t="s">
        <v>2</v>
      </c>
      <c r="L193" s="22" t="s">
        <v>2</v>
      </c>
      <c r="M193" s="22" t="s">
        <v>2</v>
      </c>
      <c r="N193" s="22" t="s">
        <v>2</v>
      </c>
      <c r="O193" s="22" t="s">
        <v>2</v>
      </c>
      <c r="P193" s="22" t="s">
        <v>2</v>
      </c>
      <c r="Q193" s="23"/>
      <c r="R193" s="36"/>
    </row>
    <row r="194" spans="1:18" ht="27.6" x14ac:dyDescent="0.3">
      <c r="A194" s="26"/>
      <c r="B194" s="25"/>
      <c r="C194" s="25"/>
      <c r="D194" s="35"/>
      <c r="E194" s="35"/>
      <c r="F194" s="9" t="s">
        <v>146</v>
      </c>
      <c r="G194" s="21">
        <v>0</v>
      </c>
      <c r="H194" s="21">
        <v>0</v>
      </c>
      <c r="I194" s="21">
        <v>0</v>
      </c>
      <c r="J194" s="23"/>
      <c r="K194" s="22"/>
      <c r="L194" s="22"/>
      <c r="M194" s="22"/>
      <c r="N194" s="22"/>
      <c r="O194" s="22"/>
      <c r="P194" s="22"/>
      <c r="Q194" s="23"/>
      <c r="R194" s="36"/>
    </row>
    <row r="195" spans="1:18" ht="27.6" x14ac:dyDescent="0.3">
      <c r="A195" s="26"/>
      <c r="B195" s="25"/>
      <c r="C195" s="25"/>
      <c r="D195" s="35"/>
      <c r="E195" s="35"/>
      <c r="F195" s="17" t="s">
        <v>44</v>
      </c>
      <c r="G195" s="21">
        <v>0</v>
      </c>
      <c r="H195" s="21">
        <v>0</v>
      </c>
      <c r="I195" s="21">
        <v>0</v>
      </c>
      <c r="J195" s="23"/>
      <c r="K195" s="22"/>
      <c r="L195" s="22"/>
      <c r="M195" s="22"/>
      <c r="N195" s="22"/>
      <c r="O195" s="22"/>
      <c r="P195" s="22"/>
      <c r="Q195" s="23"/>
      <c r="R195" s="36"/>
    </row>
    <row r="196" spans="1:18" ht="27.6" x14ac:dyDescent="0.3">
      <c r="A196" s="26"/>
      <c r="B196" s="25"/>
      <c r="C196" s="25"/>
      <c r="D196" s="35"/>
      <c r="E196" s="35"/>
      <c r="F196" s="17" t="s">
        <v>43</v>
      </c>
      <c r="G196" s="21">
        <v>1094341</v>
      </c>
      <c r="H196" s="21">
        <v>0</v>
      </c>
      <c r="I196" s="21">
        <v>0</v>
      </c>
      <c r="J196" s="23"/>
      <c r="K196" s="22"/>
      <c r="L196" s="22"/>
      <c r="M196" s="22"/>
      <c r="N196" s="22"/>
      <c r="O196" s="22"/>
      <c r="P196" s="22"/>
      <c r="Q196" s="23"/>
      <c r="R196" s="36"/>
    </row>
    <row r="197" spans="1:18" x14ac:dyDescent="0.3">
      <c r="A197" s="26" t="s">
        <v>167</v>
      </c>
      <c r="B197" s="25" t="s">
        <v>63</v>
      </c>
      <c r="C197" s="25" t="s">
        <v>41</v>
      </c>
      <c r="D197" s="35" t="s">
        <v>2</v>
      </c>
      <c r="E197" s="35" t="s">
        <v>2</v>
      </c>
      <c r="F197" s="17" t="s">
        <v>42</v>
      </c>
      <c r="G197" s="21">
        <v>809055.04</v>
      </c>
      <c r="H197" s="21">
        <f t="shared" ref="H197:I197" si="39">H198+H199+H200</f>
        <v>0</v>
      </c>
      <c r="I197" s="21">
        <f t="shared" si="39"/>
        <v>0</v>
      </c>
      <c r="J197" s="23">
        <v>0</v>
      </c>
      <c r="K197" s="22" t="s">
        <v>2</v>
      </c>
      <c r="L197" s="22" t="s">
        <v>2</v>
      </c>
      <c r="M197" s="22" t="s">
        <v>2</v>
      </c>
      <c r="N197" s="22" t="s">
        <v>2</v>
      </c>
      <c r="O197" s="22" t="s">
        <v>2</v>
      </c>
      <c r="P197" s="22" t="s">
        <v>2</v>
      </c>
      <c r="Q197" s="23"/>
      <c r="R197" s="36"/>
    </row>
    <row r="198" spans="1:18" ht="27.6" x14ac:dyDescent="0.3">
      <c r="A198" s="26"/>
      <c r="B198" s="25"/>
      <c r="C198" s="25"/>
      <c r="D198" s="35"/>
      <c r="E198" s="35"/>
      <c r="F198" s="9" t="s">
        <v>146</v>
      </c>
      <c r="G198" s="21">
        <v>0</v>
      </c>
      <c r="H198" s="21">
        <v>0</v>
      </c>
      <c r="I198" s="21">
        <v>0</v>
      </c>
      <c r="J198" s="23"/>
      <c r="K198" s="22"/>
      <c r="L198" s="22"/>
      <c r="M198" s="22"/>
      <c r="N198" s="22"/>
      <c r="O198" s="22"/>
      <c r="P198" s="22"/>
      <c r="Q198" s="23"/>
      <c r="R198" s="36"/>
    </row>
    <row r="199" spans="1:18" ht="27.6" x14ac:dyDescent="0.3">
      <c r="A199" s="26"/>
      <c r="B199" s="25"/>
      <c r="C199" s="25"/>
      <c r="D199" s="35"/>
      <c r="E199" s="35"/>
      <c r="F199" s="17" t="s">
        <v>44</v>
      </c>
      <c r="G199" s="21">
        <v>0</v>
      </c>
      <c r="H199" s="21">
        <v>0</v>
      </c>
      <c r="I199" s="21">
        <v>0</v>
      </c>
      <c r="J199" s="23"/>
      <c r="K199" s="22"/>
      <c r="L199" s="22"/>
      <c r="M199" s="22"/>
      <c r="N199" s="22"/>
      <c r="O199" s="22"/>
      <c r="P199" s="22"/>
      <c r="Q199" s="23"/>
      <c r="R199" s="36"/>
    </row>
    <row r="200" spans="1:18" ht="27.6" x14ac:dyDescent="0.3">
      <c r="A200" s="26"/>
      <c r="B200" s="25"/>
      <c r="C200" s="25"/>
      <c r="D200" s="35"/>
      <c r="E200" s="35"/>
      <c r="F200" s="17" t="s">
        <v>43</v>
      </c>
      <c r="G200" s="21">
        <v>809055.04</v>
      </c>
      <c r="H200" s="21">
        <v>0</v>
      </c>
      <c r="I200" s="21">
        <v>0</v>
      </c>
      <c r="J200" s="23"/>
      <c r="K200" s="22"/>
      <c r="L200" s="22"/>
      <c r="M200" s="22"/>
      <c r="N200" s="22"/>
      <c r="O200" s="22"/>
      <c r="P200" s="22"/>
      <c r="Q200" s="23"/>
      <c r="R200" s="36"/>
    </row>
    <row r="201" spans="1:18" x14ac:dyDescent="0.3">
      <c r="A201" s="26" t="s">
        <v>58</v>
      </c>
      <c r="B201" s="25" t="s">
        <v>408</v>
      </c>
      <c r="C201" s="25" t="s">
        <v>41</v>
      </c>
      <c r="D201" s="35" t="s">
        <v>2</v>
      </c>
      <c r="E201" s="35" t="s">
        <v>2</v>
      </c>
      <c r="F201" s="17" t="s">
        <v>42</v>
      </c>
      <c r="G201" s="21">
        <v>0</v>
      </c>
      <c r="H201" s="21">
        <f t="shared" ref="H201:I201" si="40">H202+H203+H204</f>
        <v>0</v>
      </c>
      <c r="I201" s="21">
        <f t="shared" si="40"/>
        <v>0</v>
      </c>
      <c r="J201" s="23">
        <v>0</v>
      </c>
      <c r="K201" s="22" t="s">
        <v>2</v>
      </c>
      <c r="L201" s="22" t="s">
        <v>2</v>
      </c>
      <c r="M201" s="22" t="s">
        <v>2</v>
      </c>
      <c r="N201" s="22" t="s">
        <v>2</v>
      </c>
      <c r="O201" s="22" t="s">
        <v>2</v>
      </c>
      <c r="P201" s="22" t="s">
        <v>2</v>
      </c>
      <c r="Q201" s="23"/>
      <c r="R201" s="36"/>
    </row>
    <row r="202" spans="1:18" ht="27.6" x14ac:dyDescent="0.3">
      <c r="A202" s="26"/>
      <c r="B202" s="25"/>
      <c r="C202" s="25"/>
      <c r="D202" s="35"/>
      <c r="E202" s="35"/>
      <c r="F202" s="9" t="s">
        <v>146</v>
      </c>
      <c r="G202" s="21">
        <v>0</v>
      </c>
      <c r="H202" s="21">
        <v>0</v>
      </c>
      <c r="I202" s="21">
        <v>0</v>
      </c>
      <c r="J202" s="23"/>
      <c r="K202" s="22"/>
      <c r="L202" s="22"/>
      <c r="M202" s="22"/>
      <c r="N202" s="22"/>
      <c r="O202" s="22"/>
      <c r="P202" s="22"/>
      <c r="Q202" s="23"/>
      <c r="R202" s="36"/>
    </row>
    <row r="203" spans="1:18" ht="27.6" x14ac:dyDescent="0.3">
      <c r="A203" s="26"/>
      <c r="B203" s="25"/>
      <c r="C203" s="25"/>
      <c r="D203" s="35"/>
      <c r="E203" s="35"/>
      <c r="F203" s="17" t="s">
        <v>44</v>
      </c>
      <c r="G203" s="21">
        <v>0</v>
      </c>
      <c r="H203" s="21">
        <v>0</v>
      </c>
      <c r="I203" s="21">
        <v>0</v>
      </c>
      <c r="J203" s="23"/>
      <c r="K203" s="22"/>
      <c r="L203" s="22"/>
      <c r="M203" s="22"/>
      <c r="N203" s="22"/>
      <c r="O203" s="22"/>
      <c r="P203" s="22"/>
      <c r="Q203" s="23"/>
      <c r="R203" s="36"/>
    </row>
    <row r="204" spans="1:18" ht="36.6" customHeight="1" x14ac:dyDescent="0.3">
      <c r="A204" s="26"/>
      <c r="B204" s="25"/>
      <c r="C204" s="25"/>
      <c r="D204" s="35"/>
      <c r="E204" s="35"/>
      <c r="F204" s="17" t="s">
        <v>43</v>
      </c>
      <c r="G204" s="21">
        <v>0</v>
      </c>
      <c r="H204" s="21">
        <v>0</v>
      </c>
      <c r="I204" s="21">
        <v>0</v>
      </c>
      <c r="J204" s="23"/>
      <c r="K204" s="22"/>
      <c r="L204" s="22"/>
      <c r="M204" s="22"/>
      <c r="N204" s="22"/>
      <c r="O204" s="22"/>
      <c r="P204" s="22"/>
      <c r="Q204" s="23"/>
      <c r="R204" s="36"/>
    </row>
    <row r="205" spans="1:18" ht="23.4" customHeight="1" x14ac:dyDescent="0.3">
      <c r="A205" s="26" t="s">
        <v>168</v>
      </c>
      <c r="B205" s="25" t="s">
        <v>169</v>
      </c>
      <c r="C205" s="25" t="s">
        <v>41</v>
      </c>
      <c r="D205" s="35" t="s">
        <v>2</v>
      </c>
      <c r="E205" s="35" t="s">
        <v>2</v>
      </c>
      <c r="F205" s="17" t="s">
        <v>42</v>
      </c>
      <c r="G205" s="21">
        <v>0</v>
      </c>
      <c r="H205" s="21">
        <f t="shared" ref="H205:I205" si="41">H206+H207+H208</f>
        <v>0</v>
      </c>
      <c r="I205" s="21">
        <f t="shared" si="41"/>
        <v>0</v>
      </c>
      <c r="J205" s="23">
        <v>0</v>
      </c>
      <c r="K205" s="22" t="s">
        <v>2</v>
      </c>
      <c r="L205" s="22" t="s">
        <v>2</v>
      </c>
      <c r="M205" s="22" t="s">
        <v>2</v>
      </c>
      <c r="N205" s="22" t="s">
        <v>2</v>
      </c>
      <c r="O205" s="22" t="s">
        <v>2</v>
      </c>
      <c r="P205" s="22" t="s">
        <v>2</v>
      </c>
      <c r="Q205" s="23"/>
      <c r="R205" s="36"/>
    </row>
    <row r="206" spans="1:18" ht="27.6" x14ac:dyDescent="0.3">
      <c r="A206" s="26"/>
      <c r="B206" s="25"/>
      <c r="C206" s="25"/>
      <c r="D206" s="35"/>
      <c r="E206" s="35"/>
      <c r="F206" s="9" t="s">
        <v>146</v>
      </c>
      <c r="G206" s="21">
        <v>0</v>
      </c>
      <c r="H206" s="21">
        <f t="shared" ref="H206:I208" si="42">H210+H214</f>
        <v>0</v>
      </c>
      <c r="I206" s="21">
        <f t="shared" si="42"/>
        <v>0</v>
      </c>
      <c r="J206" s="23"/>
      <c r="K206" s="22"/>
      <c r="L206" s="22"/>
      <c r="M206" s="22"/>
      <c r="N206" s="22"/>
      <c r="O206" s="22"/>
      <c r="P206" s="22"/>
      <c r="Q206" s="23"/>
      <c r="R206" s="36"/>
    </row>
    <row r="207" spans="1:18" ht="27.6" x14ac:dyDescent="0.3">
      <c r="A207" s="26"/>
      <c r="B207" s="25"/>
      <c r="C207" s="25"/>
      <c r="D207" s="35"/>
      <c r="E207" s="35"/>
      <c r="F207" s="17" t="s">
        <v>44</v>
      </c>
      <c r="G207" s="21">
        <v>0</v>
      </c>
      <c r="H207" s="21">
        <f t="shared" si="42"/>
        <v>0</v>
      </c>
      <c r="I207" s="21">
        <f t="shared" si="42"/>
        <v>0</v>
      </c>
      <c r="J207" s="23"/>
      <c r="K207" s="22"/>
      <c r="L207" s="22"/>
      <c r="M207" s="22"/>
      <c r="N207" s="22"/>
      <c r="O207" s="22"/>
      <c r="P207" s="22"/>
      <c r="Q207" s="23"/>
      <c r="R207" s="36"/>
    </row>
    <row r="208" spans="1:18" ht="39.6" customHeight="1" x14ac:dyDescent="0.3">
      <c r="A208" s="26"/>
      <c r="B208" s="25"/>
      <c r="C208" s="25"/>
      <c r="D208" s="35"/>
      <c r="E208" s="35"/>
      <c r="F208" s="17" t="s">
        <v>43</v>
      </c>
      <c r="G208" s="21">
        <v>0</v>
      </c>
      <c r="H208" s="21">
        <f t="shared" si="42"/>
        <v>0</v>
      </c>
      <c r="I208" s="21">
        <f t="shared" si="42"/>
        <v>0</v>
      </c>
      <c r="J208" s="23"/>
      <c r="K208" s="22"/>
      <c r="L208" s="22"/>
      <c r="M208" s="22"/>
      <c r="N208" s="22"/>
      <c r="O208" s="22"/>
      <c r="P208" s="22"/>
      <c r="Q208" s="23"/>
      <c r="R208" s="36"/>
    </row>
    <row r="209" spans="1:18" x14ac:dyDescent="0.3">
      <c r="A209" s="26" t="s">
        <v>170</v>
      </c>
      <c r="B209" s="25" t="s">
        <v>62</v>
      </c>
      <c r="C209" s="25" t="s">
        <v>41</v>
      </c>
      <c r="D209" s="35" t="s">
        <v>2</v>
      </c>
      <c r="E209" s="35" t="s">
        <v>2</v>
      </c>
      <c r="F209" s="17" t="s">
        <v>42</v>
      </c>
      <c r="G209" s="21">
        <v>0</v>
      </c>
      <c r="H209" s="21">
        <f t="shared" ref="H209:I209" si="43">H210+H211+H212</f>
        <v>0</v>
      </c>
      <c r="I209" s="21">
        <f t="shared" si="43"/>
        <v>0</v>
      </c>
      <c r="J209" s="23">
        <v>0</v>
      </c>
      <c r="K209" s="22" t="s">
        <v>2</v>
      </c>
      <c r="L209" s="22" t="s">
        <v>2</v>
      </c>
      <c r="M209" s="22" t="s">
        <v>2</v>
      </c>
      <c r="N209" s="22" t="s">
        <v>2</v>
      </c>
      <c r="O209" s="22" t="s">
        <v>2</v>
      </c>
      <c r="P209" s="22" t="s">
        <v>2</v>
      </c>
      <c r="Q209" s="23"/>
      <c r="R209" s="36"/>
    </row>
    <row r="210" spans="1:18" ht="27.6" x14ac:dyDescent="0.3">
      <c r="A210" s="26"/>
      <c r="B210" s="25"/>
      <c r="C210" s="25"/>
      <c r="D210" s="35"/>
      <c r="E210" s="35"/>
      <c r="F210" s="9" t="s">
        <v>146</v>
      </c>
      <c r="G210" s="21">
        <v>0</v>
      </c>
      <c r="H210" s="21">
        <v>0</v>
      </c>
      <c r="I210" s="21">
        <v>0</v>
      </c>
      <c r="J210" s="23"/>
      <c r="K210" s="22"/>
      <c r="L210" s="22"/>
      <c r="M210" s="22"/>
      <c r="N210" s="22"/>
      <c r="O210" s="22"/>
      <c r="P210" s="22"/>
      <c r="Q210" s="23"/>
      <c r="R210" s="36"/>
    </row>
    <row r="211" spans="1:18" ht="27.6" x14ac:dyDescent="0.3">
      <c r="A211" s="26"/>
      <c r="B211" s="25"/>
      <c r="C211" s="25"/>
      <c r="D211" s="35"/>
      <c r="E211" s="35"/>
      <c r="F211" s="17" t="s">
        <v>44</v>
      </c>
      <c r="G211" s="21">
        <v>0</v>
      </c>
      <c r="H211" s="21">
        <v>0</v>
      </c>
      <c r="I211" s="21">
        <v>0</v>
      </c>
      <c r="J211" s="23"/>
      <c r="K211" s="22"/>
      <c r="L211" s="22"/>
      <c r="M211" s="22"/>
      <c r="N211" s="22"/>
      <c r="O211" s="22"/>
      <c r="P211" s="22"/>
      <c r="Q211" s="23"/>
      <c r="R211" s="36"/>
    </row>
    <row r="212" spans="1:18" ht="44.4" customHeight="1" x14ac:dyDescent="0.3">
      <c r="A212" s="26"/>
      <c r="B212" s="25"/>
      <c r="C212" s="25"/>
      <c r="D212" s="35"/>
      <c r="E212" s="35"/>
      <c r="F212" s="17" t="s">
        <v>43</v>
      </c>
      <c r="G212" s="21">
        <v>0</v>
      </c>
      <c r="H212" s="21">
        <v>0</v>
      </c>
      <c r="I212" s="21">
        <v>0</v>
      </c>
      <c r="J212" s="23"/>
      <c r="K212" s="22"/>
      <c r="L212" s="22"/>
      <c r="M212" s="22"/>
      <c r="N212" s="22"/>
      <c r="O212" s="22"/>
      <c r="P212" s="22"/>
      <c r="Q212" s="23"/>
      <c r="R212" s="36"/>
    </row>
    <row r="213" spans="1:18" x14ac:dyDescent="0.3">
      <c r="A213" s="26" t="s">
        <v>171</v>
      </c>
      <c r="B213" s="25" t="s">
        <v>63</v>
      </c>
      <c r="C213" s="25" t="s">
        <v>41</v>
      </c>
      <c r="D213" s="35" t="s">
        <v>2</v>
      </c>
      <c r="E213" s="35" t="s">
        <v>2</v>
      </c>
      <c r="F213" s="17" t="s">
        <v>42</v>
      </c>
      <c r="G213" s="21">
        <v>0</v>
      </c>
      <c r="H213" s="21">
        <f t="shared" ref="H213:I213" si="44">H214+H215+H216</f>
        <v>0</v>
      </c>
      <c r="I213" s="21">
        <f t="shared" si="44"/>
        <v>0</v>
      </c>
      <c r="J213" s="23">
        <v>0</v>
      </c>
      <c r="K213" s="22" t="s">
        <v>2</v>
      </c>
      <c r="L213" s="22" t="s">
        <v>2</v>
      </c>
      <c r="M213" s="22" t="s">
        <v>2</v>
      </c>
      <c r="N213" s="22" t="s">
        <v>2</v>
      </c>
      <c r="O213" s="22" t="s">
        <v>2</v>
      </c>
      <c r="P213" s="22" t="s">
        <v>2</v>
      </c>
      <c r="Q213" s="23"/>
      <c r="R213" s="36"/>
    </row>
    <row r="214" spans="1:18" ht="27.6" x14ac:dyDescent="0.3">
      <c r="A214" s="26"/>
      <c r="B214" s="25"/>
      <c r="C214" s="25"/>
      <c r="D214" s="35"/>
      <c r="E214" s="35"/>
      <c r="F214" s="9" t="s">
        <v>146</v>
      </c>
      <c r="G214" s="21">
        <v>0</v>
      </c>
      <c r="H214" s="21">
        <v>0</v>
      </c>
      <c r="I214" s="21">
        <v>0</v>
      </c>
      <c r="J214" s="23"/>
      <c r="K214" s="22"/>
      <c r="L214" s="22"/>
      <c r="M214" s="22"/>
      <c r="N214" s="22"/>
      <c r="O214" s="22"/>
      <c r="P214" s="22"/>
      <c r="Q214" s="23"/>
      <c r="R214" s="36"/>
    </row>
    <row r="215" spans="1:18" ht="27.6" x14ac:dyDescent="0.3">
      <c r="A215" s="26"/>
      <c r="B215" s="25"/>
      <c r="C215" s="25"/>
      <c r="D215" s="35"/>
      <c r="E215" s="35"/>
      <c r="F215" s="17" t="s">
        <v>44</v>
      </c>
      <c r="G215" s="21">
        <v>0</v>
      </c>
      <c r="H215" s="21">
        <v>0</v>
      </c>
      <c r="I215" s="21">
        <v>0</v>
      </c>
      <c r="J215" s="23"/>
      <c r="K215" s="22"/>
      <c r="L215" s="22"/>
      <c r="M215" s="22"/>
      <c r="N215" s="22"/>
      <c r="O215" s="22"/>
      <c r="P215" s="22"/>
      <c r="Q215" s="23"/>
      <c r="R215" s="36"/>
    </row>
    <row r="216" spans="1:18" ht="37.799999999999997" customHeight="1" x14ac:dyDescent="0.3">
      <c r="A216" s="26"/>
      <c r="B216" s="25"/>
      <c r="C216" s="25"/>
      <c r="D216" s="35"/>
      <c r="E216" s="35"/>
      <c r="F216" s="17" t="s">
        <v>43</v>
      </c>
      <c r="G216" s="21">
        <v>0</v>
      </c>
      <c r="H216" s="21">
        <v>0</v>
      </c>
      <c r="I216" s="21">
        <v>0</v>
      </c>
      <c r="J216" s="23"/>
      <c r="K216" s="22"/>
      <c r="L216" s="22"/>
      <c r="M216" s="22"/>
      <c r="N216" s="22"/>
      <c r="O216" s="22"/>
      <c r="P216" s="22"/>
      <c r="Q216" s="23"/>
      <c r="R216" s="36"/>
    </row>
    <row r="217" spans="1:18" x14ac:dyDescent="0.3">
      <c r="A217" s="26" t="s">
        <v>172</v>
      </c>
      <c r="B217" s="25" t="s">
        <v>173</v>
      </c>
      <c r="C217" s="25" t="s">
        <v>41</v>
      </c>
      <c r="D217" s="35" t="s">
        <v>2</v>
      </c>
      <c r="E217" s="35" t="s">
        <v>2</v>
      </c>
      <c r="F217" s="17" t="s">
        <v>42</v>
      </c>
      <c r="G217" s="21">
        <v>0</v>
      </c>
      <c r="H217" s="21">
        <f t="shared" ref="H217:I217" si="45">H218+H219+H220</f>
        <v>0</v>
      </c>
      <c r="I217" s="21">
        <f t="shared" si="45"/>
        <v>0</v>
      </c>
      <c r="J217" s="23">
        <v>0</v>
      </c>
      <c r="K217" s="22" t="s">
        <v>2</v>
      </c>
      <c r="L217" s="22" t="s">
        <v>2</v>
      </c>
      <c r="M217" s="22" t="s">
        <v>2</v>
      </c>
      <c r="N217" s="22" t="s">
        <v>2</v>
      </c>
      <c r="O217" s="22" t="s">
        <v>2</v>
      </c>
      <c r="P217" s="22" t="s">
        <v>2</v>
      </c>
      <c r="Q217" s="23"/>
      <c r="R217" s="36"/>
    </row>
    <row r="218" spans="1:18" ht="27.6" x14ac:dyDescent="0.3">
      <c r="A218" s="26"/>
      <c r="B218" s="25"/>
      <c r="C218" s="25"/>
      <c r="D218" s="35"/>
      <c r="E218" s="35"/>
      <c r="F218" s="9" t="s">
        <v>146</v>
      </c>
      <c r="G218" s="21">
        <v>0</v>
      </c>
      <c r="H218" s="21">
        <f t="shared" ref="H218:I220" si="46">H222+H226</f>
        <v>0</v>
      </c>
      <c r="I218" s="21">
        <f t="shared" si="46"/>
        <v>0</v>
      </c>
      <c r="J218" s="23"/>
      <c r="K218" s="22"/>
      <c r="L218" s="22"/>
      <c r="M218" s="22"/>
      <c r="N218" s="22"/>
      <c r="O218" s="22"/>
      <c r="P218" s="22"/>
      <c r="Q218" s="23"/>
      <c r="R218" s="36"/>
    </row>
    <row r="219" spans="1:18" ht="27.6" x14ac:dyDescent="0.3">
      <c r="A219" s="26"/>
      <c r="B219" s="25"/>
      <c r="C219" s="25"/>
      <c r="D219" s="35"/>
      <c r="E219" s="35"/>
      <c r="F219" s="17" t="s">
        <v>44</v>
      </c>
      <c r="G219" s="21">
        <v>0</v>
      </c>
      <c r="H219" s="21">
        <f t="shared" si="46"/>
        <v>0</v>
      </c>
      <c r="I219" s="21">
        <f t="shared" si="46"/>
        <v>0</v>
      </c>
      <c r="J219" s="23"/>
      <c r="K219" s="22"/>
      <c r="L219" s="22"/>
      <c r="M219" s="22"/>
      <c r="N219" s="22"/>
      <c r="O219" s="22"/>
      <c r="P219" s="22"/>
      <c r="Q219" s="23"/>
      <c r="R219" s="36"/>
    </row>
    <row r="220" spans="1:18" ht="36.6" customHeight="1" x14ac:dyDescent="0.3">
      <c r="A220" s="26"/>
      <c r="B220" s="25"/>
      <c r="C220" s="25"/>
      <c r="D220" s="35"/>
      <c r="E220" s="35"/>
      <c r="F220" s="17" t="s">
        <v>43</v>
      </c>
      <c r="G220" s="21">
        <v>0</v>
      </c>
      <c r="H220" s="21">
        <f t="shared" si="46"/>
        <v>0</v>
      </c>
      <c r="I220" s="21">
        <f t="shared" si="46"/>
        <v>0</v>
      </c>
      <c r="J220" s="23"/>
      <c r="K220" s="22"/>
      <c r="L220" s="22"/>
      <c r="M220" s="22"/>
      <c r="N220" s="22"/>
      <c r="O220" s="22"/>
      <c r="P220" s="22"/>
      <c r="Q220" s="23"/>
      <c r="R220" s="36"/>
    </row>
    <row r="221" spans="1:18" x14ac:dyDescent="0.3">
      <c r="A221" s="26" t="s">
        <v>174</v>
      </c>
      <c r="B221" s="25" t="s">
        <v>62</v>
      </c>
      <c r="C221" s="25" t="s">
        <v>41</v>
      </c>
      <c r="D221" s="35" t="s">
        <v>2</v>
      </c>
      <c r="E221" s="35" t="s">
        <v>2</v>
      </c>
      <c r="F221" s="17" t="s">
        <v>42</v>
      </c>
      <c r="G221" s="21">
        <v>0</v>
      </c>
      <c r="H221" s="21">
        <v>0</v>
      </c>
      <c r="I221" s="21">
        <v>0</v>
      </c>
      <c r="J221" s="23">
        <v>0</v>
      </c>
      <c r="K221" s="22" t="s">
        <v>2</v>
      </c>
      <c r="L221" s="22" t="s">
        <v>2</v>
      </c>
      <c r="M221" s="22" t="s">
        <v>2</v>
      </c>
      <c r="N221" s="22" t="s">
        <v>2</v>
      </c>
      <c r="O221" s="22" t="s">
        <v>2</v>
      </c>
      <c r="P221" s="22" t="s">
        <v>2</v>
      </c>
      <c r="Q221" s="23"/>
      <c r="R221" s="36"/>
    </row>
    <row r="222" spans="1:18" ht="27.6" x14ac:dyDescent="0.3">
      <c r="A222" s="26"/>
      <c r="B222" s="25"/>
      <c r="C222" s="25"/>
      <c r="D222" s="35"/>
      <c r="E222" s="35"/>
      <c r="F222" s="9" t="s">
        <v>146</v>
      </c>
      <c r="G222" s="21">
        <v>0</v>
      </c>
      <c r="H222" s="21">
        <v>0</v>
      </c>
      <c r="I222" s="21">
        <v>0</v>
      </c>
      <c r="J222" s="23"/>
      <c r="K222" s="22"/>
      <c r="L222" s="22"/>
      <c r="M222" s="22"/>
      <c r="N222" s="22"/>
      <c r="O222" s="22"/>
      <c r="P222" s="22"/>
      <c r="Q222" s="23"/>
      <c r="R222" s="36"/>
    </row>
    <row r="223" spans="1:18" ht="27.6" x14ac:dyDescent="0.3">
      <c r="A223" s="26"/>
      <c r="B223" s="25"/>
      <c r="C223" s="25"/>
      <c r="D223" s="35"/>
      <c r="E223" s="35"/>
      <c r="F223" s="17" t="s">
        <v>44</v>
      </c>
      <c r="G223" s="21">
        <v>0</v>
      </c>
      <c r="H223" s="21">
        <v>0</v>
      </c>
      <c r="I223" s="21">
        <v>0</v>
      </c>
      <c r="J223" s="23"/>
      <c r="K223" s="22"/>
      <c r="L223" s="22"/>
      <c r="M223" s="22"/>
      <c r="N223" s="22"/>
      <c r="O223" s="22"/>
      <c r="P223" s="22"/>
      <c r="Q223" s="23"/>
      <c r="R223" s="36"/>
    </row>
    <row r="224" spans="1:18" ht="27.6" x14ac:dyDescent="0.3">
      <c r="A224" s="26"/>
      <c r="B224" s="25"/>
      <c r="C224" s="25"/>
      <c r="D224" s="35"/>
      <c r="E224" s="35"/>
      <c r="F224" s="17" t="s">
        <v>43</v>
      </c>
      <c r="G224" s="21">
        <v>0</v>
      </c>
      <c r="H224" s="21">
        <v>0</v>
      </c>
      <c r="I224" s="21">
        <v>0</v>
      </c>
      <c r="J224" s="23"/>
      <c r="K224" s="22"/>
      <c r="L224" s="22"/>
      <c r="M224" s="22"/>
      <c r="N224" s="22"/>
      <c r="O224" s="22"/>
      <c r="P224" s="22"/>
      <c r="Q224" s="23"/>
      <c r="R224" s="36"/>
    </row>
    <row r="225" spans="1:18" x14ac:dyDescent="0.3">
      <c r="A225" s="26" t="s">
        <v>175</v>
      </c>
      <c r="B225" s="25" t="s">
        <v>63</v>
      </c>
      <c r="C225" s="25" t="s">
        <v>41</v>
      </c>
      <c r="D225" s="35" t="s">
        <v>2</v>
      </c>
      <c r="E225" s="35" t="s">
        <v>2</v>
      </c>
      <c r="F225" s="17" t="s">
        <v>42</v>
      </c>
      <c r="G225" s="21">
        <v>0</v>
      </c>
      <c r="H225" s="21">
        <f t="shared" ref="H225:I225" si="47">H226+H227+H228</f>
        <v>0</v>
      </c>
      <c r="I225" s="21">
        <f t="shared" si="47"/>
        <v>0</v>
      </c>
      <c r="J225" s="23">
        <v>0</v>
      </c>
      <c r="K225" s="22" t="s">
        <v>2</v>
      </c>
      <c r="L225" s="22" t="s">
        <v>2</v>
      </c>
      <c r="M225" s="22" t="s">
        <v>2</v>
      </c>
      <c r="N225" s="22" t="s">
        <v>2</v>
      </c>
      <c r="O225" s="22" t="s">
        <v>2</v>
      </c>
      <c r="P225" s="22" t="s">
        <v>2</v>
      </c>
      <c r="Q225" s="23"/>
      <c r="R225" s="36"/>
    </row>
    <row r="226" spans="1:18" ht="27.6" x14ac:dyDescent="0.3">
      <c r="A226" s="26"/>
      <c r="B226" s="25"/>
      <c r="C226" s="25"/>
      <c r="D226" s="35"/>
      <c r="E226" s="35"/>
      <c r="F226" s="9" t="s">
        <v>146</v>
      </c>
      <c r="G226" s="21">
        <v>0</v>
      </c>
      <c r="H226" s="21">
        <v>0</v>
      </c>
      <c r="I226" s="21">
        <v>0</v>
      </c>
      <c r="J226" s="23"/>
      <c r="K226" s="22"/>
      <c r="L226" s="22"/>
      <c r="M226" s="22"/>
      <c r="N226" s="22"/>
      <c r="O226" s="22"/>
      <c r="P226" s="22"/>
      <c r="Q226" s="23"/>
      <c r="R226" s="36"/>
    </row>
    <row r="227" spans="1:18" ht="27.6" x14ac:dyDescent="0.3">
      <c r="A227" s="26"/>
      <c r="B227" s="25"/>
      <c r="C227" s="25"/>
      <c r="D227" s="35"/>
      <c r="E227" s="35"/>
      <c r="F227" s="17" t="s">
        <v>44</v>
      </c>
      <c r="G227" s="21">
        <v>0</v>
      </c>
      <c r="H227" s="21">
        <v>0</v>
      </c>
      <c r="I227" s="21">
        <v>0</v>
      </c>
      <c r="J227" s="23"/>
      <c r="K227" s="22"/>
      <c r="L227" s="22"/>
      <c r="M227" s="22"/>
      <c r="N227" s="22"/>
      <c r="O227" s="22"/>
      <c r="P227" s="22"/>
      <c r="Q227" s="23"/>
      <c r="R227" s="36"/>
    </row>
    <row r="228" spans="1:18" ht="27.6" x14ac:dyDescent="0.3">
      <c r="A228" s="26"/>
      <c r="B228" s="25"/>
      <c r="C228" s="25"/>
      <c r="D228" s="35"/>
      <c r="E228" s="35"/>
      <c r="F228" s="17" t="s">
        <v>43</v>
      </c>
      <c r="G228" s="21">
        <v>0</v>
      </c>
      <c r="H228" s="21">
        <v>0</v>
      </c>
      <c r="I228" s="21">
        <v>0</v>
      </c>
      <c r="J228" s="23"/>
      <c r="K228" s="22"/>
      <c r="L228" s="22"/>
      <c r="M228" s="22"/>
      <c r="N228" s="22"/>
      <c r="O228" s="22"/>
      <c r="P228" s="22"/>
      <c r="Q228" s="23"/>
      <c r="R228" s="36"/>
    </row>
    <row r="229" spans="1:18" x14ac:dyDescent="0.3">
      <c r="A229" s="26" t="s">
        <v>176</v>
      </c>
      <c r="B229" s="25" t="s">
        <v>177</v>
      </c>
      <c r="C229" s="25" t="s">
        <v>41</v>
      </c>
      <c r="D229" s="35" t="s">
        <v>2</v>
      </c>
      <c r="E229" s="35" t="s">
        <v>2</v>
      </c>
      <c r="F229" s="17" t="s">
        <v>42</v>
      </c>
      <c r="G229" s="21">
        <v>0</v>
      </c>
      <c r="H229" s="21">
        <v>0</v>
      </c>
      <c r="I229" s="21">
        <v>0</v>
      </c>
      <c r="J229" s="23">
        <v>0</v>
      </c>
      <c r="K229" s="22" t="s">
        <v>2</v>
      </c>
      <c r="L229" s="22" t="s">
        <v>2</v>
      </c>
      <c r="M229" s="22" t="s">
        <v>2</v>
      </c>
      <c r="N229" s="22" t="s">
        <v>2</v>
      </c>
      <c r="O229" s="22" t="s">
        <v>2</v>
      </c>
      <c r="P229" s="22" t="s">
        <v>2</v>
      </c>
      <c r="Q229" s="23"/>
      <c r="R229" s="36"/>
    </row>
    <row r="230" spans="1:18" ht="27.6" x14ac:dyDescent="0.3">
      <c r="A230" s="26"/>
      <c r="B230" s="25"/>
      <c r="C230" s="25"/>
      <c r="D230" s="35"/>
      <c r="E230" s="35"/>
      <c r="F230" s="9" t="s">
        <v>146</v>
      </c>
      <c r="G230" s="21">
        <v>0</v>
      </c>
      <c r="H230" s="21">
        <v>0</v>
      </c>
      <c r="I230" s="21">
        <v>0</v>
      </c>
      <c r="J230" s="23"/>
      <c r="K230" s="22"/>
      <c r="L230" s="22"/>
      <c r="M230" s="22"/>
      <c r="N230" s="22"/>
      <c r="O230" s="22"/>
      <c r="P230" s="22"/>
      <c r="Q230" s="23"/>
      <c r="R230" s="36"/>
    </row>
    <row r="231" spans="1:18" ht="27.6" x14ac:dyDescent="0.3">
      <c r="A231" s="26"/>
      <c r="B231" s="25"/>
      <c r="C231" s="25"/>
      <c r="D231" s="35"/>
      <c r="E231" s="35"/>
      <c r="F231" s="17" t="s">
        <v>44</v>
      </c>
      <c r="G231" s="21">
        <v>0</v>
      </c>
      <c r="H231" s="21">
        <v>0</v>
      </c>
      <c r="I231" s="21">
        <v>0</v>
      </c>
      <c r="J231" s="23"/>
      <c r="K231" s="22"/>
      <c r="L231" s="22"/>
      <c r="M231" s="22"/>
      <c r="N231" s="22"/>
      <c r="O231" s="22"/>
      <c r="P231" s="22"/>
      <c r="Q231" s="23"/>
      <c r="R231" s="36"/>
    </row>
    <row r="232" spans="1:18" ht="27.6" x14ac:dyDescent="0.3">
      <c r="A232" s="26"/>
      <c r="B232" s="25"/>
      <c r="C232" s="25"/>
      <c r="D232" s="35"/>
      <c r="E232" s="35"/>
      <c r="F232" s="17" t="s">
        <v>43</v>
      </c>
      <c r="G232" s="21">
        <v>0</v>
      </c>
      <c r="H232" s="21">
        <v>0</v>
      </c>
      <c r="I232" s="21">
        <v>0</v>
      </c>
      <c r="J232" s="23"/>
      <c r="K232" s="22"/>
      <c r="L232" s="22"/>
      <c r="M232" s="22"/>
      <c r="N232" s="22"/>
      <c r="O232" s="22"/>
      <c r="P232" s="22"/>
      <c r="Q232" s="23"/>
      <c r="R232" s="36"/>
    </row>
    <row r="233" spans="1:18" x14ac:dyDescent="0.3">
      <c r="A233" s="26" t="s">
        <v>178</v>
      </c>
      <c r="B233" s="25" t="s">
        <v>62</v>
      </c>
      <c r="C233" s="25" t="s">
        <v>41</v>
      </c>
      <c r="D233" s="35" t="s">
        <v>2</v>
      </c>
      <c r="E233" s="35" t="s">
        <v>2</v>
      </c>
      <c r="F233" s="17" t="s">
        <v>42</v>
      </c>
      <c r="G233" s="21">
        <v>0</v>
      </c>
      <c r="H233" s="21">
        <v>0</v>
      </c>
      <c r="I233" s="21">
        <v>0</v>
      </c>
      <c r="J233" s="23">
        <v>0</v>
      </c>
      <c r="K233" s="22" t="s">
        <v>2</v>
      </c>
      <c r="L233" s="22" t="s">
        <v>2</v>
      </c>
      <c r="M233" s="22" t="s">
        <v>2</v>
      </c>
      <c r="N233" s="22" t="s">
        <v>2</v>
      </c>
      <c r="O233" s="22" t="s">
        <v>2</v>
      </c>
      <c r="P233" s="22" t="s">
        <v>2</v>
      </c>
      <c r="Q233" s="23"/>
      <c r="R233" s="36"/>
    </row>
    <row r="234" spans="1:18" ht="27.6" x14ac:dyDescent="0.3">
      <c r="A234" s="26"/>
      <c r="B234" s="25"/>
      <c r="C234" s="25"/>
      <c r="D234" s="35"/>
      <c r="E234" s="35"/>
      <c r="F234" s="9" t="s">
        <v>146</v>
      </c>
      <c r="G234" s="21">
        <v>0</v>
      </c>
      <c r="H234" s="21">
        <v>0</v>
      </c>
      <c r="I234" s="21">
        <v>0</v>
      </c>
      <c r="J234" s="23"/>
      <c r="K234" s="22"/>
      <c r="L234" s="22"/>
      <c r="M234" s="22"/>
      <c r="N234" s="22"/>
      <c r="O234" s="22"/>
      <c r="P234" s="22"/>
      <c r="Q234" s="23"/>
      <c r="R234" s="36"/>
    </row>
    <row r="235" spans="1:18" ht="27.6" x14ac:dyDescent="0.3">
      <c r="A235" s="26"/>
      <c r="B235" s="25"/>
      <c r="C235" s="25"/>
      <c r="D235" s="35"/>
      <c r="E235" s="35"/>
      <c r="F235" s="17" t="s">
        <v>44</v>
      </c>
      <c r="G235" s="21">
        <v>0</v>
      </c>
      <c r="H235" s="21">
        <v>0</v>
      </c>
      <c r="I235" s="21">
        <v>0</v>
      </c>
      <c r="J235" s="23"/>
      <c r="K235" s="22"/>
      <c r="L235" s="22"/>
      <c r="M235" s="22"/>
      <c r="N235" s="22"/>
      <c r="O235" s="22"/>
      <c r="P235" s="22"/>
      <c r="Q235" s="23"/>
      <c r="R235" s="36"/>
    </row>
    <row r="236" spans="1:18" ht="27.6" x14ac:dyDescent="0.3">
      <c r="A236" s="26"/>
      <c r="B236" s="25"/>
      <c r="C236" s="25"/>
      <c r="D236" s="35"/>
      <c r="E236" s="35"/>
      <c r="F236" s="17" t="s">
        <v>43</v>
      </c>
      <c r="G236" s="21">
        <v>0</v>
      </c>
      <c r="H236" s="21">
        <v>0</v>
      </c>
      <c r="I236" s="21">
        <v>0</v>
      </c>
      <c r="J236" s="23"/>
      <c r="K236" s="22"/>
      <c r="L236" s="22"/>
      <c r="M236" s="22"/>
      <c r="N236" s="22"/>
      <c r="O236" s="22"/>
      <c r="P236" s="22"/>
      <c r="Q236" s="23"/>
      <c r="R236" s="36"/>
    </row>
    <row r="237" spans="1:18" x14ac:dyDescent="0.3">
      <c r="A237" s="26" t="s">
        <v>179</v>
      </c>
      <c r="B237" s="25" t="s">
        <v>63</v>
      </c>
      <c r="C237" s="25" t="s">
        <v>41</v>
      </c>
      <c r="D237" s="35" t="s">
        <v>2</v>
      </c>
      <c r="E237" s="35" t="s">
        <v>2</v>
      </c>
      <c r="F237" s="17" t="s">
        <v>42</v>
      </c>
      <c r="G237" s="21">
        <v>0</v>
      </c>
      <c r="H237" s="21">
        <v>0</v>
      </c>
      <c r="I237" s="21">
        <v>0</v>
      </c>
      <c r="J237" s="23">
        <v>0</v>
      </c>
      <c r="K237" s="22" t="s">
        <v>2</v>
      </c>
      <c r="L237" s="22" t="s">
        <v>2</v>
      </c>
      <c r="M237" s="22" t="s">
        <v>2</v>
      </c>
      <c r="N237" s="22" t="s">
        <v>2</v>
      </c>
      <c r="O237" s="22" t="s">
        <v>2</v>
      </c>
      <c r="P237" s="22" t="s">
        <v>2</v>
      </c>
      <c r="Q237" s="23"/>
      <c r="R237" s="36"/>
    </row>
    <row r="238" spans="1:18" ht="27.6" x14ac:dyDescent="0.3">
      <c r="A238" s="26"/>
      <c r="B238" s="25"/>
      <c r="C238" s="25"/>
      <c r="D238" s="35"/>
      <c r="E238" s="35"/>
      <c r="F238" s="9" t="s">
        <v>146</v>
      </c>
      <c r="G238" s="21">
        <v>0</v>
      </c>
      <c r="H238" s="21">
        <v>0</v>
      </c>
      <c r="I238" s="21">
        <v>0</v>
      </c>
      <c r="J238" s="23"/>
      <c r="K238" s="22"/>
      <c r="L238" s="22"/>
      <c r="M238" s="22"/>
      <c r="N238" s="22"/>
      <c r="O238" s="22"/>
      <c r="P238" s="22"/>
      <c r="Q238" s="23"/>
      <c r="R238" s="36"/>
    </row>
    <row r="239" spans="1:18" ht="27.6" x14ac:dyDescent="0.3">
      <c r="A239" s="26"/>
      <c r="B239" s="25"/>
      <c r="C239" s="25"/>
      <c r="D239" s="35"/>
      <c r="E239" s="35"/>
      <c r="F239" s="17" t="s">
        <v>44</v>
      </c>
      <c r="G239" s="21">
        <v>0</v>
      </c>
      <c r="H239" s="21">
        <v>0</v>
      </c>
      <c r="I239" s="21">
        <v>0</v>
      </c>
      <c r="J239" s="23"/>
      <c r="K239" s="22"/>
      <c r="L239" s="22"/>
      <c r="M239" s="22"/>
      <c r="N239" s="22"/>
      <c r="O239" s="22"/>
      <c r="P239" s="22"/>
      <c r="Q239" s="23"/>
      <c r="R239" s="36"/>
    </row>
    <row r="240" spans="1:18" ht="40.799999999999997" customHeight="1" x14ac:dyDescent="0.3">
      <c r="A240" s="26"/>
      <c r="B240" s="25"/>
      <c r="C240" s="25"/>
      <c r="D240" s="35"/>
      <c r="E240" s="35"/>
      <c r="F240" s="17" t="s">
        <v>43</v>
      </c>
      <c r="G240" s="21">
        <v>0</v>
      </c>
      <c r="H240" s="21">
        <v>0</v>
      </c>
      <c r="I240" s="21">
        <v>0</v>
      </c>
      <c r="J240" s="23"/>
      <c r="K240" s="22"/>
      <c r="L240" s="22"/>
      <c r="M240" s="22"/>
      <c r="N240" s="22"/>
      <c r="O240" s="22"/>
      <c r="P240" s="22"/>
      <c r="Q240" s="23"/>
      <c r="R240" s="36"/>
    </row>
    <row r="241" spans="1:18" x14ac:dyDescent="0.3">
      <c r="A241" s="26" t="s">
        <v>180</v>
      </c>
      <c r="B241" s="25" t="s">
        <v>181</v>
      </c>
      <c r="C241" s="25" t="s">
        <v>41</v>
      </c>
      <c r="D241" s="35" t="s">
        <v>2</v>
      </c>
      <c r="E241" s="35" t="s">
        <v>2</v>
      </c>
      <c r="F241" s="17" t="s">
        <v>42</v>
      </c>
      <c r="G241" s="21">
        <v>0</v>
      </c>
      <c r="H241" s="21">
        <v>0</v>
      </c>
      <c r="I241" s="21">
        <v>0</v>
      </c>
      <c r="J241" s="23">
        <v>0</v>
      </c>
      <c r="K241" s="22" t="s">
        <v>2</v>
      </c>
      <c r="L241" s="22" t="s">
        <v>2</v>
      </c>
      <c r="M241" s="22" t="s">
        <v>2</v>
      </c>
      <c r="N241" s="22" t="s">
        <v>2</v>
      </c>
      <c r="O241" s="22" t="s">
        <v>2</v>
      </c>
      <c r="P241" s="22" t="s">
        <v>2</v>
      </c>
      <c r="Q241" s="23"/>
      <c r="R241" s="36"/>
    </row>
    <row r="242" spans="1:18" ht="27.6" x14ac:dyDescent="0.3">
      <c r="A242" s="26"/>
      <c r="B242" s="25"/>
      <c r="C242" s="25"/>
      <c r="D242" s="35"/>
      <c r="E242" s="35"/>
      <c r="F242" s="9" t="s">
        <v>146</v>
      </c>
      <c r="G242" s="21">
        <v>0</v>
      </c>
      <c r="H242" s="21">
        <v>0</v>
      </c>
      <c r="I242" s="21">
        <v>0</v>
      </c>
      <c r="J242" s="23"/>
      <c r="K242" s="22"/>
      <c r="L242" s="22"/>
      <c r="M242" s="22"/>
      <c r="N242" s="22"/>
      <c r="O242" s="22"/>
      <c r="P242" s="22"/>
      <c r="Q242" s="23"/>
      <c r="R242" s="36"/>
    </row>
    <row r="243" spans="1:18" ht="27.6" x14ac:dyDescent="0.3">
      <c r="A243" s="26"/>
      <c r="B243" s="25"/>
      <c r="C243" s="25"/>
      <c r="D243" s="35"/>
      <c r="E243" s="35"/>
      <c r="F243" s="17" t="s">
        <v>44</v>
      </c>
      <c r="G243" s="21">
        <v>0</v>
      </c>
      <c r="H243" s="21">
        <v>0</v>
      </c>
      <c r="I243" s="21">
        <v>0</v>
      </c>
      <c r="J243" s="23"/>
      <c r="K243" s="22"/>
      <c r="L243" s="22"/>
      <c r="M243" s="22"/>
      <c r="N243" s="22"/>
      <c r="O243" s="22"/>
      <c r="P243" s="22"/>
      <c r="Q243" s="23"/>
      <c r="R243" s="36"/>
    </row>
    <row r="244" spans="1:18" ht="39.6" customHeight="1" x14ac:dyDescent="0.3">
      <c r="A244" s="26"/>
      <c r="B244" s="25"/>
      <c r="C244" s="25"/>
      <c r="D244" s="35"/>
      <c r="E244" s="35"/>
      <c r="F244" s="17" t="s">
        <v>43</v>
      </c>
      <c r="G244" s="21">
        <v>0</v>
      </c>
      <c r="H244" s="21">
        <v>0</v>
      </c>
      <c r="I244" s="21">
        <v>0</v>
      </c>
      <c r="J244" s="23"/>
      <c r="K244" s="22"/>
      <c r="L244" s="22"/>
      <c r="M244" s="22"/>
      <c r="N244" s="22"/>
      <c r="O244" s="22"/>
      <c r="P244" s="22"/>
      <c r="Q244" s="23"/>
      <c r="R244" s="36"/>
    </row>
    <row r="245" spans="1:18" x14ac:dyDescent="0.3">
      <c r="A245" s="26" t="s">
        <v>182</v>
      </c>
      <c r="B245" s="25" t="s">
        <v>183</v>
      </c>
      <c r="C245" s="25" t="s">
        <v>41</v>
      </c>
      <c r="D245" s="35" t="s">
        <v>2</v>
      </c>
      <c r="E245" s="35" t="s">
        <v>2</v>
      </c>
      <c r="F245" s="17" t="s">
        <v>42</v>
      </c>
      <c r="G245" s="21">
        <v>0</v>
      </c>
      <c r="H245" s="21">
        <v>0</v>
      </c>
      <c r="I245" s="21">
        <v>0</v>
      </c>
      <c r="J245" s="23">
        <v>0</v>
      </c>
      <c r="K245" s="22" t="s">
        <v>2</v>
      </c>
      <c r="L245" s="22" t="s">
        <v>2</v>
      </c>
      <c r="M245" s="22" t="s">
        <v>2</v>
      </c>
      <c r="N245" s="22" t="s">
        <v>2</v>
      </c>
      <c r="O245" s="22" t="s">
        <v>2</v>
      </c>
      <c r="P245" s="22" t="s">
        <v>2</v>
      </c>
      <c r="Q245" s="23"/>
      <c r="R245" s="36"/>
    </row>
    <row r="246" spans="1:18" ht="27.6" x14ac:dyDescent="0.3">
      <c r="A246" s="26"/>
      <c r="B246" s="25"/>
      <c r="C246" s="25"/>
      <c r="D246" s="35"/>
      <c r="E246" s="35"/>
      <c r="F246" s="9" t="s">
        <v>146</v>
      </c>
      <c r="G246" s="21">
        <v>0</v>
      </c>
      <c r="H246" s="21">
        <v>0</v>
      </c>
      <c r="I246" s="21">
        <v>0</v>
      </c>
      <c r="J246" s="23"/>
      <c r="K246" s="22"/>
      <c r="L246" s="22"/>
      <c r="M246" s="22"/>
      <c r="N246" s="22"/>
      <c r="O246" s="22"/>
      <c r="P246" s="22"/>
      <c r="Q246" s="23"/>
      <c r="R246" s="36"/>
    </row>
    <row r="247" spans="1:18" ht="27.6" x14ac:dyDescent="0.3">
      <c r="A247" s="26"/>
      <c r="B247" s="25"/>
      <c r="C247" s="25"/>
      <c r="D247" s="35"/>
      <c r="E247" s="35"/>
      <c r="F247" s="17" t="s">
        <v>44</v>
      </c>
      <c r="G247" s="21">
        <v>0</v>
      </c>
      <c r="H247" s="21">
        <v>0</v>
      </c>
      <c r="I247" s="21">
        <v>0</v>
      </c>
      <c r="J247" s="23"/>
      <c r="K247" s="22"/>
      <c r="L247" s="22"/>
      <c r="M247" s="22"/>
      <c r="N247" s="22"/>
      <c r="O247" s="22"/>
      <c r="P247" s="22"/>
      <c r="Q247" s="23"/>
      <c r="R247" s="36"/>
    </row>
    <row r="248" spans="1:18" ht="44.4" customHeight="1" x14ac:dyDescent="0.3">
      <c r="A248" s="26"/>
      <c r="B248" s="25"/>
      <c r="C248" s="25"/>
      <c r="D248" s="35"/>
      <c r="E248" s="35"/>
      <c r="F248" s="17" t="s">
        <v>43</v>
      </c>
      <c r="G248" s="21">
        <v>0</v>
      </c>
      <c r="H248" s="21">
        <v>0</v>
      </c>
      <c r="I248" s="21">
        <v>0</v>
      </c>
      <c r="J248" s="23"/>
      <c r="K248" s="22"/>
      <c r="L248" s="22"/>
      <c r="M248" s="22"/>
      <c r="N248" s="22"/>
      <c r="O248" s="22"/>
      <c r="P248" s="22"/>
      <c r="Q248" s="23"/>
      <c r="R248" s="36"/>
    </row>
    <row r="249" spans="1:18" x14ac:dyDescent="0.3">
      <c r="A249" s="26" t="s">
        <v>184</v>
      </c>
      <c r="B249" s="25" t="s">
        <v>409</v>
      </c>
      <c r="C249" s="25" t="s">
        <v>41</v>
      </c>
      <c r="D249" s="35" t="s">
        <v>2</v>
      </c>
      <c r="E249" s="35" t="s">
        <v>2</v>
      </c>
      <c r="F249" s="17" t="s">
        <v>42</v>
      </c>
      <c r="G249" s="21">
        <v>5970398.5299999993</v>
      </c>
      <c r="H249" s="21">
        <f t="shared" ref="H249:I249" si="48">H250+H251+H252</f>
        <v>633941.73</v>
      </c>
      <c r="I249" s="21">
        <f t="shared" si="48"/>
        <v>633941.73</v>
      </c>
      <c r="J249" s="23">
        <f>I249/H249</f>
        <v>1</v>
      </c>
      <c r="K249" s="22" t="s">
        <v>2</v>
      </c>
      <c r="L249" s="22" t="s">
        <v>2</v>
      </c>
      <c r="M249" s="22" t="s">
        <v>2</v>
      </c>
      <c r="N249" s="22" t="s">
        <v>2</v>
      </c>
      <c r="O249" s="22" t="s">
        <v>2</v>
      </c>
      <c r="P249" s="22" t="s">
        <v>2</v>
      </c>
      <c r="Q249" s="23"/>
      <c r="R249" s="36"/>
    </row>
    <row r="250" spans="1:18" ht="27.6" x14ac:dyDescent="0.3">
      <c r="A250" s="26"/>
      <c r="B250" s="25"/>
      <c r="C250" s="25"/>
      <c r="D250" s="35"/>
      <c r="E250" s="35"/>
      <c r="F250" s="9" t="s">
        <v>146</v>
      </c>
      <c r="G250" s="21">
        <v>0</v>
      </c>
      <c r="H250" s="21">
        <f t="shared" ref="H250:I252" si="49">H254</f>
        <v>0</v>
      </c>
      <c r="I250" s="21">
        <f t="shared" si="49"/>
        <v>0</v>
      </c>
      <c r="J250" s="23"/>
      <c r="K250" s="22"/>
      <c r="L250" s="22"/>
      <c r="M250" s="22"/>
      <c r="N250" s="22"/>
      <c r="O250" s="22"/>
      <c r="P250" s="22"/>
      <c r="Q250" s="23"/>
      <c r="R250" s="36"/>
    </row>
    <row r="251" spans="1:18" ht="27.6" x14ac:dyDescent="0.3">
      <c r="A251" s="26"/>
      <c r="B251" s="25"/>
      <c r="C251" s="25"/>
      <c r="D251" s="35"/>
      <c r="E251" s="35"/>
      <c r="F251" s="17" t="s">
        <v>44</v>
      </c>
      <c r="G251" s="21">
        <v>3784956.16</v>
      </c>
      <c r="H251" s="21">
        <f t="shared" si="49"/>
        <v>0</v>
      </c>
      <c r="I251" s="21">
        <f t="shared" si="49"/>
        <v>0</v>
      </c>
      <c r="J251" s="23"/>
      <c r="K251" s="22"/>
      <c r="L251" s="22"/>
      <c r="M251" s="22"/>
      <c r="N251" s="22"/>
      <c r="O251" s="22"/>
      <c r="P251" s="22"/>
      <c r="Q251" s="23"/>
      <c r="R251" s="36"/>
    </row>
    <row r="252" spans="1:18" ht="42.6" customHeight="1" x14ac:dyDescent="0.3">
      <c r="A252" s="26"/>
      <c r="B252" s="25"/>
      <c r="C252" s="25"/>
      <c r="D252" s="35"/>
      <c r="E252" s="35"/>
      <c r="F252" s="17" t="s">
        <v>43</v>
      </c>
      <c r="G252" s="21">
        <v>2185442.37</v>
      </c>
      <c r="H252" s="21">
        <f t="shared" si="49"/>
        <v>633941.73</v>
      </c>
      <c r="I252" s="21">
        <f t="shared" si="49"/>
        <v>633941.73</v>
      </c>
      <c r="J252" s="23"/>
      <c r="K252" s="22"/>
      <c r="L252" s="22"/>
      <c r="M252" s="22"/>
      <c r="N252" s="22"/>
      <c r="O252" s="22"/>
      <c r="P252" s="22"/>
      <c r="Q252" s="23"/>
      <c r="R252" s="36"/>
    </row>
    <row r="253" spans="1:18" x14ac:dyDescent="0.3">
      <c r="A253" s="26" t="s">
        <v>185</v>
      </c>
      <c r="B253" s="25" t="s">
        <v>186</v>
      </c>
      <c r="C253" s="25" t="s">
        <v>41</v>
      </c>
      <c r="D253" s="35" t="s">
        <v>2</v>
      </c>
      <c r="E253" s="35" t="s">
        <v>2</v>
      </c>
      <c r="F253" s="17" t="s">
        <v>42</v>
      </c>
      <c r="G253" s="21">
        <v>5810398.5299999993</v>
      </c>
      <c r="H253" s="21">
        <f t="shared" ref="H253:I253" si="50">H254+H255+H256</f>
        <v>633941.73</v>
      </c>
      <c r="I253" s="21">
        <f t="shared" si="50"/>
        <v>633941.73</v>
      </c>
      <c r="J253" s="23">
        <f>I253/H253</f>
        <v>1</v>
      </c>
      <c r="K253" s="22" t="s">
        <v>2</v>
      </c>
      <c r="L253" s="22" t="s">
        <v>2</v>
      </c>
      <c r="M253" s="22" t="s">
        <v>2</v>
      </c>
      <c r="N253" s="22" t="s">
        <v>2</v>
      </c>
      <c r="O253" s="22" t="s">
        <v>2</v>
      </c>
      <c r="P253" s="22" t="s">
        <v>2</v>
      </c>
      <c r="Q253" s="23"/>
      <c r="R253" s="36"/>
    </row>
    <row r="254" spans="1:18" ht="27.6" x14ac:dyDescent="0.3">
      <c r="A254" s="26"/>
      <c r="B254" s="25"/>
      <c r="C254" s="25"/>
      <c r="D254" s="35"/>
      <c r="E254" s="35"/>
      <c r="F254" s="9" t="s">
        <v>146</v>
      </c>
      <c r="G254" s="21">
        <v>0</v>
      </c>
      <c r="H254" s="21">
        <v>0</v>
      </c>
      <c r="I254" s="21">
        <v>0</v>
      </c>
      <c r="J254" s="23"/>
      <c r="K254" s="22"/>
      <c r="L254" s="22"/>
      <c r="M254" s="22"/>
      <c r="N254" s="22"/>
      <c r="O254" s="22"/>
      <c r="P254" s="22"/>
      <c r="Q254" s="23"/>
      <c r="R254" s="36"/>
    </row>
    <row r="255" spans="1:18" ht="27.6" x14ac:dyDescent="0.3">
      <c r="A255" s="26"/>
      <c r="B255" s="25"/>
      <c r="C255" s="25"/>
      <c r="D255" s="35"/>
      <c r="E255" s="35"/>
      <c r="F255" s="17" t="s">
        <v>44</v>
      </c>
      <c r="G255" s="21">
        <v>3784956.16</v>
      </c>
      <c r="H255" s="21">
        <v>0</v>
      </c>
      <c r="I255" s="21">
        <v>0</v>
      </c>
      <c r="J255" s="23"/>
      <c r="K255" s="22"/>
      <c r="L255" s="22"/>
      <c r="M255" s="22"/>
      <c r="N255" s="22"/>
      <c r="O255" s="22"/>
      <c r="P255" s="22"/>
      <c r="Q255" s="23"/>
      <c r="R255" s="36"/>
    </row>
    <row r="256" spans="1:18" ht="40.799999999999997" customHeight="1" x14ac:dyDescent="0.3">
      <c r="A256" s="26"/>
      <c r="B256" s="25"/>
      <c r="C256" s="25"/>
      <c r="D256" s="35"/>
      <c r="E256" s="35"/>
      <c r="F256" s="17" t="s">
        <v>43</v>
      </c>
      <c r="G256" s="21">
        <v>2025442.3699999999</v>
      </c>
      <c r="H256" s="21">
        <v>633941.73</v>
      </c>
      <c r="I256" s="21">
        <v>633941.73</v>
      </c>
      <c r="J256" s="23"/>
      <c r="K256" s="22"/>
      <c r="L256" s="22"/>
      <c r="M256" s="22"/>
      <c r="N256" s="22"/>
      <c r="O256" s="22"/>
      <c r="P256" s="22"/>
      <c r="Q256" s="23"/>
      <c r="R256" s="36"/>
    </row>
    <row r="257" spans="1:18" x14ac:dyDescent="0.3">
      <c r="A257" s="26" t="s">
        <v>354</v>
      </c>
      <c r="B257" s="25" t="s">
        <v>355</v>
      </c>
      <c r="C257" s="25" t="s">
        <v>41</v>
      </c>
      <c r="D257" s="35" t="s">
        <v>2</v>
      </c>
      <c r="E257" s="35" t="s">
        <v>2</v>
      </c>
      <c r="F257" s="17" t="s">
        <v>42</v>
      </c>
      <c r="G257" s="21">
        <v>1241481.78</v>
      </c>
      <c r="H257" s="21">
        <f t="shared" ref="H257:I257" si="51">H258+H259+H260</f>
        <v>0</v>
      </c>
      <c r="I257" s="21">
        <f t="shared" si="51"/>
        <v>0</v>
      </c>
      <c r="J257" s="23">
        <v>0</v>
      </c>
      <c r="K257" s="22" t="s">
        <v>2</v>
      </c>
      <c r="L257" s="22" t="s">
        <v>2</v>
      </c>
      <c r="M257" s="22" t="s">
        <v>2</v>
      </c>
      <c r="N257" s="22" t="s">
        <v>2</v>
      </c>
      <c r="O257" s="22" t="s">
        <v>2</v>
      </c>
      <c r="P257" s="22" t="s">
        <v>2</v>
      </c>
      <c r="Q257" s="23"/>
      <c r="R257" s="36"/>
    </row>
    <row r="258" spans="1:18" ht="27.6" x14ac:dyDescent="0.3">
      <c r="A258" s="26"/>
      <c r="B258" s="25"/>
      <c r="C258" s="25"/>
      <c r="D258" s="35"/>
      <c r="E258" s="35"/>
      <c r="F258" s="9" t="s">
        <v>146</v>
      </c>
      <c r="G258" s="21">
        <v>0</v>
      </c>
      <c r="H258" s="21">
        <f t="shared" ref="H258:I260" si="52">H262+H266+H270+H274+H278+H282</f>
        <v>0</v>
      </c>
      <c r="I258" s="21">
        <f t="shared" si="52"/>
        <v>0</v>
      </c>
      <c r="J258" s="23"/>
      <c r="K258" s="22"/>
      <c r="L258" s="22"/>
      <c r="M258" s="22"/>
      <c r="N258" s="22"/>
      <c r="O258" s="22"/>
      <c r="P258" s="22"/>
      <c r="Q258" s="23"/>
      <c r="R258" s="36"/>
    </row>
    <row r="259" spans="1:18" ht="27.6" x14ac:dyDescent="0.3">
      <c r="A259" s="26"/>
      <c r="B259" s="25"/>
      <c r="C259" s="25"/>
      <c r="D259" s="35"/>
      <c r="E259" s="35"/>
      <c r="F259" s="17" t="s">
        <v>44</v>
      </c>
      <c r="G259" s="21">
        <v>959982.49</v>
      </c>
      <c r="H259" s="21">
        <f t="shared" si="52"/>
        <v>0</v>
      </c>
      <c r="I259" s="21">
        <f t="shared" si="52"/>
        <v>0</v>
      </c>
      <c r="J259" s="23"/>
      <c r="K259" s="22"/>
      <c r="L259" s="22"/>
      <c r="M259" s="22"/>
      <c r="N259" s="22"/>
      <c r="O259" s="22"/>
      <c r="P259" s="22"/>
      <c r="Q259" s="23"/>
      <c r="R259" s="36"/>
    </row>
    <row r="260" spans="1:18" ht="27.6" x14ac:dyDescent="0.3">
      <c r="A260" s="26"/>
      <c r="B260" s="25"/>
      <c r="C260" s="25"/>
      <c r="D260" s="35"/>
      <c r="E260" s="35"/>
      <c r="F260" s="17" t="s">
        <v>43</v>
      </c>
      <c r="G260" s="21">
        <v>281499.28999999998</v>
      </c>
      <c r="H260" s="21">
        <f t="shared" si="52"/>
        <v>0</v>
      </c>
      <c r="I260" s="21">
        <f t="shared" si="52"/>
        <v>0</v>
      </c>
      <c r="J260" s="23"/>
      <c r="K260" s="22"/>
      <c r="L260" s="22"/>
      <c r="M260" s="22"/>
      <c r="N260" s="22"/>
      <c r="O260" s="22"/>
      <c r="P260" s="22"/>
      <c r="Q260" s="23"/>
      <c r="R260" s="36"/>
    </row>
    <row r="261" spans="1:18" x14ac:dyDescent="0.3">
      <c r="A261" s="26" t="s">
        <v>356</v>
      </c>
      <c r="B261" s="25" t="s">
        <v>357</v>
      </c>
      <c r="C261" s="25" t="s">
        <v>41</v>
      </c>
      <c r="D261" s="35" t="s">
        <v>2</v>
      </c>
      <c r="E261" s="35" t="s">
        <v>2</v>
      </c>
      <c r="F261" s="17" t="s">
        <v>42</v>
      </c>
      <c r="G261" s="21">
        <v>73999.98</v>
      </c>
      <c r="H261" s="21">
        <f t="shared" ref="H261:I261" si="53">H262+H263+H264</f>
        <v>0</v>
      </c>
      <c r="I261" s="21">
        <f t="shared" si="53"/>
        <v>0</v>
      </c>
      <c r="J261" s="23">
        <v>0</v>
      </c>
      <c r="K261" s="22" t="s">
        <v>2</v>
      </c>
      <c r="L261" s="22" t="s">
        <v>2</v>
      </c>
      <c r="M261" s="22" t="s">
        <v>2</v>
      </c>
      <c r="N261" s="22" t="s">
        <v>2</v>
      </c>
      <c r="O261" s="22" t="s">
        <v>2</v>
      </c>
      <c r="P261" s="22" t="s">
        <v>2</v>
      </c>
      <c r="Q261" s="23"/>
      <c r="R261" s="36"/>
    </row>
    <row r="262" spans="1:18" ht="27.6" x14ac:dyDescent="0.3">
      <c r="A262" s="26"/>
      <c r="B262" s="25"/>
      <c r="C262" s="25"/>
      <c r="D262" s="35"/>
      <c r="E262" s="35"/>
      <c r="F262" s="9" t="s">
        <v>146</v>
      </c>
      <c r="G262" s="21">
        <v>0</v>
      </c>
      <c r="H262" s="21">
        <v>0</v>
      </c>
      <c r="I262" s="21">
        <v>0</v>
      </c>
      <c r="J262" s="23"/>
      <c r="K262" s="22"/>
      <c r="L262" s="22"/>
      <c r="M262" s="22"/>
      <c r="N262" s="22"/>
      <c r="O262" s="22"/>
      <c r="P262" s="22"/>
      <c r="Q262" s="23"/>
      <c r="R262" s="36"/>
    </row>
    <row r="263" spans="1:18" ht="27.6" x14ac:dyDescent="0.3">
      <c r="A263" s="26"/>
      <c r="B263" s="25"/>
      <c r="C263" s="25"/>
      <c r="D263" s="35"/>
      <c r="E263" s="35"/>
      <c r="F263" s="17" t="s">
        <v>44</v>
      </c>
      <c r="G263" s="21">
        <v>71039.98</v>
      </c>
      <c r="H263" s="21">
        <v>0</v>
      </c>
      <c r="I263" s="21">
        <v>0</v>
      </c>
      <c r="J263" s="23"/>
      <c r="K263" s="22"/>
      <c r="L263" s="22"/>
      <c r="M263" s="22"/>
      <c r="N263" s="22"/>
      <c r="O263" s="22"/>
      <c r="P263" s="22"/>
      <c r="Q263" s="23"/>
      <c r="R263" s="36"/>
    </row>
    <row r="264" spans="1:18" ht="27.6" x14ac:dyDescent="0.3">
      <c r="A264" s="26"/>
      <c r="B264" s="25"/>
      <c r="C264" s="25"/>
      <c r="D264" s="35"/>
      <c r="E264" s="35"/>
      <c r="F264" s="17" t="s">
        <v>43</v>
      </c>
      <c r="G264" s="21">
        <v>2960</v>
      </c>
      <c r="H264" s="21">
        <v>0</v>
      </c>
      <c r="I264" s="21">
        <v>0</v>
      </c>
      <c r="J264" s="23"/>
      <c r="K264" s="22"/>
      <c r="L264" s="22"/>
      <c r="M264" s="22"/>
      <c r="N264" s="22"/>
      <c r="O264" s="22"/>
      <c r="P264" s="22"/>
      <c r="Q264" s="23"/>
      <c r="R264" s="36"/>
    </row>
    <row r="265" spans="1:18" x14ac:dyDescent="0.3">
      <c r="A265" s="26" t="s">
        <v>358</v>
      </c>
      <c r="B265" s="25" t="s">
        <v>359</v>
      </c>
      <c r="C265" s="25" t="s">
        <v>41</v>
      </c>
      <c r="D265" s="35" t="s">
        <v>2</v>
      </c>
      <c r="E265" s="35" t="s">
        <v>2</v>
      </c>
      <c r="F265" s="17" t="s">
        <v>42</v>
      </c>
      <c r="G265" s="21">
        <v>505982.23</v>
      </c>
      <c r="H265" s="21">
        <f t="shared" ref="H265:I265" si="54">H266+H267+H268</f>
        <v>0</v>
      </c>
      <c r="I265" s="21">
        <f t="shared" si="54"/>
        <v>0</v>
      </c>
      <c r="J265" s="23">
        <v>0</v>
      </c>
      <c r="K265" s="22" t="s">
        <v>2</v>
      </c>
      <c r="L265" s="22" t="s">
        <v>2</v>
      </c>
      <c r="M265" s="22" t="s">
        <v>2</v>
      </c>
      <c r="N265" s="22" t="s">
        <v>2</v>
      </c>
      <c r="O265" s="22" t="s">
        <v>2</v>
      </c>
      <c r="P265" s="22" t="s">
        <v>2</v>
      </c>
      <c r="Q265" s="23"/>
      <c r="R265" s="36"/>
    </row>
    <row r="266" spans="1:18" ht="27.6" x14ac:dyDescent="0.3">
      <c r="A266" s="26"/>
      <c r="B266" s="25"/>
      <c r="C266" s="25"/>
      <c r="D266" s="35"/>
      <c r="E266" s="35"/>
      <c r="F266" s="17" t="s">
        <v>146</v>
      </c>
      <c r="G266" s="21">
        <v>0</v>
      </c>
      <c r="H266" s="21">
        <v>0</v>
      </c>
      <c r="I266" s="21">
        <v>0</v>
      </c>
      <c r="J266" s="23"/>
      <c r="K266" s="22"/>
      <c r="L266" s="22"/>
      <c r="M266" s="22"/>
      <c r="N266" s="22"/>
      <c r="O266" s="22"/>
      <c r="P266" s="22"/>
      <c r="Q266" s="23"/>
      <c r="R266" s="36"/>
    </row>
    <row r="267" spans="1:18" ht="27.6" x14ac:dyDescent="0.3">
      <c r="A267" s="26"/>
      <c r="B267" s="25"/>
      <c r="C267" s="25"/>
      <c r="D267" s="35"/>
      <c r="E267" s="35"/>
      <c r="F267" s="17" t="s">
        <v>44</v>
      </c>
      <c r="G267" s="21">
        <v>462702.94</v>
      </c>
      <c r="H267" s="21">
        <v>0</v>
      </c>
      <c r="I267" s="21">
        <v>0</v>
      </c>
      <c r="J267" s="23"/>
      <c r="K267" s="22"/>
      <c r="L267" s="22"/>
      <c r="M267" s="22"/>
      <c r="N267" s="22"/>
      <c r="O267" s="22"/>
      <c r="P267" s="22"/>
      <c r="Q267" s="23"/>
      <c r="R267" s="36"/>
    </row>
    <row r="268" spans="1:18" ht="27.6" x14ac:dyDescent="0.3">
      <c r="A268" s="26"/>
      <c r="B268" s="25"/>
      <c r="C268" s="25"/>
      <c r="D268" s="35"/>
      <c r="E268" s="35"/>
      <c r="F268" s="17" t="s">
        <v>43</v>
      </c>
      <c r="G268" s="21">
        <v>43279.29</v>
      </c>
      <c r="H268" s="21">
        <v>0</v>
      </c>
      <c r="I268" s="21">
        <v>0</v>
      </c>
      <c r="J268" s="23"/>
      <c r="K268" s="22"/>
      <c r="L268" s="22"/>
      <c r="M268" s="22"/>
      <c r="N268" s="22"/>
      <c r="O268" s="22"/>
      <c r="P268" s="22"/>
      <c r="Q268" s="23"/>
      <c r="R268" s="36"/>
    </row>
    <row r="269" spans="1:18" x14ac:dyDescent="0.3">
      <c r="A269" s="26" t="s">
        <v>360</v>
      </c>
      <c r="B269" s="25" t="s">
        <v>361</v>
      </c>
      <c r="C269" s="25" t="s">
        <v>41</v>
      </c>
      <c r="D269" s="35" t="s">
        <v>2</v>
      </c>
      <c r="E269" s="35" t="s">
        <v>2</v>
      </c>
      <c r="F269" s="17" t="s">
        <v>42</v>
      </c>
      <c r="G269" s="21">
        <v>459499.57</v>
      </c>
      <c r="H269" s="21">
        <f t="shared" ref="H269:I269" si="55">H270+H271+H272</f>
        <v>0</v>
      </c>
      <c r="I269" s="21">
        <f t="shared" si="55"/>
        <v>0</v>
      </c>
      <c r="J269" s="23">
        <v>0</v>
      </c>
      <c r="K269" s="25" t="s">
        <v>362</v>
      </c>
      <c r="L269" s="22" t="s">
        <v>363</v>
      </c>
      <c r="M269" s="22">
        <v>10598.609700000001</v>
      </c>
      <c r="N269" s="22" t="s">
        <v>2</v>
      </c>
      <c r="O269" s="22" t="s">
        <v>2</v>
      </c>
      <c r="P269" s="22" t="s">
        <v>2</v>
      </c>
      <c r="Q269" s="23"/>
      <c r="R269" s="36"/>
    </row>
    <row r="270" spans="1:18" ht="27.6" x14ac:dyDescent="0.3">
      <c r="A270" s="26"/>
      <c r="B270" s="25"/>
      <c r="C270" s="25"/>
      <c r="D270" s="35"/>
      <c r="E270" s="35"/>
      <c r="F270" s="17" t="s">
        <v>146</v>
      </c>
      <c r="G270" s="21">
        <v>0</v>
      </c>
      <c r="H270" s="21">
        <v>0</v>
      </c>
      <c r="I270" s="21">
        <v>0</v>
      </c>
      <c r="J270" s="23"/>
      <c r="K270" s="25"/>
      <c r="L270" s="22"/>
      <c r="M270" s="22"/>
      <c r="N270" s="22"/>
      <c r="O270" s="22"/>
      <c r="P270" s="22"/>
      <c r="Q270" s="23"/>
      <c r="R270" s="36"/>
    </row>
    <row r="271" spans="1:18" ht="27.6" x14ac:dyDescent="0.3">
      <c r="A271" s="26"/>
      <c r="B271" s="25"/>
      <c r="C271" s="25"/>
      <c r="D271" s="35"/>
      <c r="E271" s="35"/>
      <c r="F271" s="17" t="s">
        <v>44</v>
      </c>
      <c r="G271" s="21">
        <v>426239.57</v>
      </c>
      <c r="H271" s="21">
        <v>0</v>
      </c>
      <c r="I271" s="21">
        <v>0</v>
      </c>
      <c r="J271" s="23"/>
      <c r="K271" s="25"/>
      <c r="L271" s="22"/>
      <c r="M271" s="22"/>
      <c r="N271" s="22"/>
      <c r="O271" s="22"/>
      <c r="P271" s="22"/>
      <c r="Q271" s="23"/>
      <c r="R271" s="36"/>
    </row>
    <row r="272" spans="1:18" ht="27.6" x14ac:dyDescent="0.3">
      <c r="A272" s="26"/>
      <c r="B272" s="25"/>
      <c r="C272" s="25"/>
      <c r="D272" s="35"/>
      <c r="E272" s="35"/>
      <c r="F272" s="17" t="s">
        <v>43</v>
      </c>
      <c r="G272" s="21">
        <v>33260</v>
      </c>
      <c r="H272" s="21">
        <v>0</v>
      </c>
      <c r="I272" s="21">
        <v>0</v>
      </c>
      <c r="J272" s="23"/>
      <c r="K272" s="25"/>
      <c r="L272" s="22"/>
      <c r="M272" s="22"/>
      <c r="N272" s="22"/>
      <c r="O272" s="22"/>
      <c r="P272" s="22"/>
      <c r="Q272" s="23"/>
      <c r="R272" s="36"/>
    </row>
    <row r="273" spans="1:18" x14ac:dyDescent="0.3">
      <c r="A273" s="25" t="s">
        <v>402</v>
      </c>
      <c r="B273" s="25" t="s">
        <v>399</v>
      </c>
      <c r="C273" s="25" t="s">
        <v>41</v>
      </c>
      <c r="D273" s="35" t="s">
        <v>2</v>
      </c>
      <c r="E273" s="35" t="s">
        <v>2</v>
      </c>
      <c r="F273" s="17" t="s">
        <v>42</v>
      </c>
      <c r="G273" s="21">
        <v>3000</v>
      </c>
      <c r="H273" s="21">
        <f t="shared" ref="H273:I273" si="56">H274+H275+H276</f>
        <v>0</v>
      </c>
      <c r="I273" s="21">
        <f t="shared" si="56"/>
        <v>0</v>
      </c>
      <c r="J273" s="23">
        <v>0</v>
      </c>
      <c r="K273" s="22" t="s">
        <v>2</v>
      </c>
      <c r="L273" s="22" t="s">
        <v>2</v>
      </c>
      <c r="M273" s="22" t="s">
        <v>2</v>
      </c>
      <c r="N273" s="22" t="s">
        <v>2</v>
      </c>
      <c r="O273" s="22" t="s">
        <v>2</v>
      </c>
      <c r="P273" s="22" t="s">
        <v>2</v>
      </c>
      <c r="Q273" s="23"/>
      <c r="R273" s="36"/>
    </row>
    <row r="274" spans="1:18" ht="27.6" x14ac:dyDescent="0.3">
      <c r="A274" s="25"/>
      <c r="B274" s="25"/>
      <c r="C274" s="25"/>
      <c r="D274" s="35"/>
      <c r="E274" s="35"/>
      <c r="F274" s="17" t="s">
        <v>146</v>
      </c>
      <c r="G274" s="21">
        <v>0</v>
      </c>
      <c r="H274" s="21">
        <v>0</v>
      </c>
      <c r="I274" s="21">
        <v>0</v>
      </c>
      <c r="J274" s="23"/>
      <c r="K274" s="22"/>
      <c r="L274" s="22"/>
      <c r="M274" s="22"/>
      <c r="N274" s="22"/>
      <c r="O274" s="22"/>
      <c r="P274" s="22"/>
      <c r="Q274" s="23"/>
      <c r="R274" s="36"/>
    </row>
    <row r="275" spans="1:18" ht="27.6" x14ac:dyDescent="0.3">
      <c r="A275" s="25"/>
      <c r="B275" s="25"/>
      <c r="C275" s="25"/>
      <c r="D275" s="35"/>
      <c r="E275" s="35"/>
      <c r="F275" s="17" t="s">
        <v>44</v>
      </c>
      <c r="G275" s="21">
        <v>0</v>
      </c>
      <c r="H275" s="21">
        <v>0</v>
      </c>
      <c r="I275" s="21">
        <v>0</v>
      </c>
      <c r="J275" s="23"/>
      <c r="K275" s="22"/>
      <c r="L275" s="22"/>
      <c r="M275" s="22"/>
      <c r="N275" s="22"/>
      <c r="O275" s="22"/>
      <c r="P275" s="22"/>
      <c r="Q275" s="23"/>
      <c r="R275" s="36"/>
    </row>
    <row r="276" spans="1:18" ht="38.4" customHeight="1" x14ac:dyDescent="0.3">
      <c r="A276" s="25"/>
      <c r="B276" s="25"/>
      <c r="C276" s="25"/>
      <c r="D276" s="35"/>
      <c r="E276" s="35"/>
      <c r="F276" s="17" t="s">
        <v>43</v>
      </c>
      <c r="G276" s="21">
        <v>3000</v>
      </c>
      <c r="H276" s="21">
        <v>0</v>
      </c>
      <c r="I276" s="21">
        <v>0</v>
      </c>
      <c r="J276" s="23"/>
      <c r="K276" s="22"/>
      <c r="L276" s="22"/>
      <c r="M276" s="22"/>
      <c r="N276" s="22"/>
      <c r="O276" s="22"/>
      <c r="P276" s="22"/>
      <c r="Q276" s="23"/>
      <c r="R276" s="36"/>
    </row>
    <row r="277" spans="1:18" x14ac:dyDescent="0.3">
      <c r="A277" s="25" t="s">
        <v>403</v>
      </c>
      <c r="B277" s="25" t="s">
        <v>400</v>
      </c>
      <c r="C277" s="25" t="s">
        <v>41</v>
      </c>
      <c r="D277" s="35" t="s">
        <v>2</v>
      </c>
      <c r="E277" s="35" t="s">
        <v>2</v>
      </c>
      <c r="F277" s="17" t="s">
        <v>42</v>
      </c>
      <c r="G277" s="21">
        <v>68500</v>
      </c>
      <c r="H277" s="21">
        <f t="shared" ref="H277:I277" si="57">H278+H279+H280</f>
        <v>0</v>
      </c>
      <c r="I277" s="21">
        <f t="shared" si="57"/>
        <v>0</v>
      </c>
      <c r="J277" s="23">
        <v>0</v>
      </c>
      <c r="K277" s="22" t="s">
        <v>2</v>
      </c>
      <c r="L277" s="22" t="s">
        <v>2</v>
      </c>
      <c r="M277" s="22" t="s">
        <v>2</v>
      </c>
      <c r="N277" s="22" t="s">
        <v>2</v>
      </c>
      <c r="O277" s="22" t="s">
        <v>2</v>
      </c>
      <c r="P277" s="22" t="s">
        <v>2</v>
      </c>
      <c r="Q277" s="23"/>
      <c r="R277" s="36"/>
    </row>
    <row r="278" spans="1:18" ht="27.6" x14ac:dyDescent="0.3">
      <c r="A278" s="25"/>
      <c r="B278" s="25"/>
      <c r="C278" s="25"/>
      <c r="D278" s="35"/>
      <c r="E278" s="35"/>
      <c r="F278" s="17" t="s">
        <v>146</v>
      </c>
      <c r="G278" s="21">
        <v>0</v>
      </c>
      <c r="H278" s="21">
        <v>0</v>
      </c>
      <c r="I278" s="21">
        <v>0</v>
      </c>
      <c r="J278" s="23"/>
      <c r="K278" s="22"/>
      <c r="L278" s="22"/>
      <c r="M278" s="22"/>
      <c r="N278" s="22"/>
      <c r="O278" s="22"/>
      <c r="P278" s="22"/>
      <c r="Q278" s="23"/>
      <c r="R278" s="36"/>
    </row>
    <row r="279" spans="1:18" ht="27.6" x14ac:dyDescent="0.3">
      <c r="A279" s="25"/>
      <c r="B279" s="25"/>
      <c r="C279" s="25"/>
      <c r="D279" s="35"/>
      <c r="E279" s="35"/>
      <c r="F279" s="17" t="s">
        <v>44</v>
      </c>
      <c r="G279" s="21">
        <v>0</v>
      </c>
      <c r="H279" s="21">
        <v>0</v>
      </c>
      <c r="I279" s="21">
        <v>0</v>
      </c>
      <c r="J279" s="23"/>
      <c r="K279" s="22"/>
      <c r="L279" s="22"/>
      <c r="M279" s="22"/>
      <c r="N279" s="22"/>
      <c r="O279" s="22"/>
      <c r="P279" s="22"/>
      <c r="Q279" s="23"/>
      <c r="R279" s="36"/>
    </row>
    <row r="280" spans="1:18" ht="37.799999999999997" customHeight="1" x14ac:dyDescent="0.3">
      <c r="A280" s="25"/>
      <c r="B280" s="25"/>
      <c r="C280" s="25"/>
      <c r="D280" s="35"/>
      <c r="E280" s="35"/>
      <c r="F280" s="17" t="s">
        <v>43</v>
      </c>
      <c r="G280" s="21">
        <v>68500</v>
      </c>
      <c r="H280" s="21">
        <v>0</v>
      </c>
      <c r="I280" s="21">
        <v>0</v>
      </c>
      <c r="J280" s="23"/>
      <c r="K280" s="22"/>
      <c r="L280" s="22"/>
      <c r="M280" s="22"/>
      <c r="N280" s="22"/>
      <c r="O280" s="22"/>
      <c r="P280" s="22"/>
      <c r="Q280" s="23"/>
      <c r="R280" s="36"/>
    </row>
    <row r="281" spans="1:18" x14ac:dyDescent="0.3">
      <c r="A281" s="26" t="s">
        <v>404</v>
      </c>
      <c r="B281" s="25" t="s">
        <v>401</v>
      </c>
      <c r="C281" s="25" t="s">
        <v>41</v>
      </c>
      <c r="D281" s="35" t="s">
        <v>2</v>
      </c>
      <c r="E281" s="35" t="s">
        <v>2</v>
      </c>
      <c r="F281" s="17" t="s">
        <v>42</v>
      </c>
      <c r="G281" s="21">
        <v>130500</v>
      </c>
      <c r="H281" s="21">
        <f t="shared" ref="H281:I281" si="58">H282+H283+H284</f>
        <v>0</v>
      </c>
      <c r="I281" s="21">
        <f t="shared" si="58"/>
        <v>0</v>
      </c>
      <c r="J281" s="23">
        <v>0</v>
      </c>
      <c r="K281" s="22" t="s">
        <v>2</v>
      </c>
      <c r="L281" s="22" t="s">
        <v>2</v>
      </c>
      <c r="M281" s="22" t="s">
        <v>2</v>
      </c>
      <c r="N281" s="22" t="s">
        <v>2</v>
      </c>
      <c r="O281" s="22" t="s">
        <v>2</v>
      </c>
      <c r="P281" s="22" t="s">
        <v>2</v>
      </c>
      <c r="Q281" s="23"/>
      <c r="R281" s="36"/>
    </row>
    <row r="282" spans="1:18" ht="27.6" x14ac:dyDescent="0.3">
      <c r="A282" s="26"/>
      <c r="B282" s="25"/>
      <c r="C282" s="25"/>
      <c r="D282" s="35"/>
      <c r="E282" s="35"/>
      <c r="F282" s="9" t="s">
        <v>146</v>
      </c>
      <c r="G282" s="21">
        <v>0</v>
      </c>
      <c r="H282" s="21">
        <v>0</v>
      </c>
      <c r="I282" s="21">
        <v>0</v>
      </c>
      <c r="J282" s="23"/>
      <c r="K282" s="22"/>
      <c r="L282" s="22"/>
      <c r="M282" s="22"/>
      <c r="N282" s="22"/>
      <c r="O282" s="22"/>
      <c r="P282" s="22"/>
      <c r="Q282" s="23"/>
      <c r="R282" s="36"/>
    </row>
    <row r="283" spans="1:18" ht="27.6" x14ac:dyDescent="0.3">
      <c r="A283" s="26"/>
      <c r="B283" s="25"/>
      <c r="C283" s="25"/>
      <c r="D283" s="35"/>
      <c r="E283" s="35"/>
      <c r="F283" s="17" t="s">
        <v>44</v>
      </c>
      <c r="G283" s="21">
        <v>0</v>
      </c>
      <c r="H283" s="21">
        <v>0</v>
      </c>
      <c r="I283" s="21">
        <v>0</v>
      </c>
      <c r="J283" s="23"/>
      <c r="K283" s="22"/>
      <c r="L283" s="22"/>
      <c r="M283" s="22"/>
      <c r="N283" s="22"/>
      <c r="O283" s="22"/>
      <c r="P283" s="22"/>
      <c r="Q283" s="23"/>
      <c r="R283" s="36"/>
    </row>
    <row r="284" spans="1:18" ht="41.4" customHeight="1" x14ac:dyDescent="0.3">
      <c r="A284" s="26"/>
      <c r="B284" s="25"/>
      <c r="C284" s="25"/>
      <c r="D284" s="35"/>
      <c r="E284" s="35"/>
      <c r="F284" s="17" t="s">
        <v>43</v>
      </c>
      <c r="G284" s="21">
        <v>130500</v>
      </c>
      <c r="H284" s="21">
        <v>0</v>
      </c>
      <c r="I284" s="21">
        <v>0</v>
      </c>
      <c r="J284" s="23"/>
      <c r="K284" s="22"/>
      <c r="L284" s="22"/>
      <c r="M284" s="22"/>
      <c r="N284" s="22"/>
      <c r="O284" s="22"/>
      <c r="P284" s="22"/>
      <c r="Q284" s="23"/>
      <c r="R284" s="36"/>
    </row>
    <row r="285" spans="1:18" x14ac:dyDescent="0.3">
      <c r="A285" s="26" t="s">
        <v>410</v>
      </c>
      <c r="B285" s="25" t="s">
        <v>405</v>
      </c>
      <c r="C285" s="25" t="s">
        <v>41</v>
      </c>
      <c r="D285" s="35" t="s">
        <v>2</v>
      </c>
      <c r="E285" s="35" t="s">
        <v>2</v>
      </c>
      <c r="F285" s="17" t="s">
        <v>42</v>
      </c>
      <c r="G285" s="21">
        <v>7716301.9699999997</v>
      </c>
      <c r="H285" s="21">
        <f t="shared" ref="H285:I285" si="59">H286+H287+H288</f>
        <v>7272302.3999999994</v>
      </c>
      <c r="I285" s="21">
        <f t="shared" si="59"/>
        <v>7272302.3999999994</v>
      </c>
      <c r="J285" s="23">
        <f t="shared" ref="J285" si="60">I285/H285</f>
        <v>1</v>
      </c>
      <c r="K285" s="22" t="s">
        <v>413</v>
      </c>
      <c r="L285" s="22" t="s">
        <v>81</v>
      </c>
      <c r="M285" s="22">
        <v>1</v>
      </c>
      <c r="N285" s="22">
        <v>1</v>
      </c>
      <c r="O285" s="22">
        <v>1</v>
      </c>
      <c r="P285" s="22">
        <f>O285/N285</f>
        <v>1</v>
      </c>
      <c r="Q285" s="23"/>
      <c r="R285" s="36"/>
    </row>
    <row r="286" spans="1:18" ht="27.6" x14ac:dyDescent="0.3">
      <c r="A286" s="26"/>
      <c r="B286" s="25"/>
      <c r="C286" s="25"/>
      <c r="D286" s="35"/>
      <c r="E286" s="35"/>
      <c r="F286" s="9" t="s">
        <v>146</v>
      </c>
      <c r="G286" s="21">
        <v>0</v>
      </c>
      <c r="H286" s="21">
        <v>0</v>
      </c>
      <c r="I286" s="21">
        <v>0</v>
      </c>
      <c r="J286" s="23"/>
      <c r="K286" s="22"/>
      <c r="L286" s="22"/>
      <c r="M286" s="22"/>
      <c r="N286" s="22"/>
      <c r="O286" s="22"/>
      <c r="P286" s="22"/>
      <c r="Q286" s="23"/>
      <c r="R286" s="36"/>
    </row>
    <row r="287" spans="1:18" ht="27.6" x14ac:dyDescent="0.3">
      <c r="A287" s="26"/>
      <c r="B287" s="25"/>
      <c r="C287" s="25"/>
      <c r="D287" s="35"/>
      <c r="E287" s="35"/>
      <c r="F287" s="17" t="s">
        <v>44</v>
      </c>
      <c r="G287" s="21">
        <v>7334926.8399999999</v>
      </c>
      <c r="H287" s="21">
        <v>6908687.2699999996</v>
      </c>
      <c r="I287" s="21">
        <v>6908687.2699999996</v>
      </c>
      <c r="J287" s="23"/>
      <c r="K287" s="22"/>
      <c r="L287" s="22"/>
      <c r="M287" s="22"/>
      <c r="N287" s="22"/>
      <c r="O287" s="22"/>
      <c r="P287" s="22"/>
      <c r="Q287" s="23"/>
      <c r="R287" s="36"/>
    </row>
    <row r="288" spans="1:18" ht="39.6" customHeight="1" x14ac:dyDescent="0.3">
      <c r="A288" s="26"/>
      <c r="B288" s="25"/>
      <c r="C288" s="25"/>
      <c r="D288" s="35"/>
      <c r="E288" s="35"/>
      <c r="F288" s="17" t="s">
        <v>43</v>
      </c>
      <c r="G288" s="21">
        <v>381375.13</v>
      </c>
      <c r="H288" s="21">
        <v>363615.13</v>
      </c>
      <c r="I288" s="21">
        <v>363615.13</v>
      </c>
      <c r="J288" s="23"/>
      <c r="K288" s="22"/>
      <c r="L288" s="22"/>
      <c r="M288" s="22"/>
      <c r="N288" s="22"/>
      <c r="O288" s="22"/>
      <c r="P288" s="22"/>
      <c r="Q288" s="23"/>
      <c r="R288" s="36"/>
    </row>
    <row r="289" spans="1:18" x14ac:dyDescent="0.3">
      <c r="A289" s="26" t="s">
        <v>411</v>
      </c>
      <c r="B289" s="25" t="s">
        <v>406</v>
      </c>
      <c r="C289" s="25" t="s">
        <v>41</v>
      </c>
      <c r="D289" s="35" t="s">
        <v>2</v>
      </c>
      <c r="E289" s="35" t="s">
        <v>2</v>
      </c>
      <c r="F289" s="17" t="s">
        <v>42</v>
      </c>
      <c r="G289" s="21">
        <v>436666.67</v>
      </c>
      <c r="H289" s="21">
        <f t="shared" ref="H289:I289" si="61">H290+H291+H292</f>
        <v>0</v>
      </c>
      <c r="I289" s="21">
        <f t="shared" si="61"/>
        <v>0</v>
      </c>
      <c r="J289" s="23">
        <v>0</v>
      </c>
      <c r="K289" s="22" t="s">
        <v>414</v>
      </c>
      <c r="L289" s="22" t="s">
        <v>81</v>
      </c>
      <c r="M289" s="22">
        <v>1</v>
      </c>
      <c r="N289" s="22" t="s">
        <v>2</v>
      </c>
      <c r="O289" s="22" t="s">
        <v>2</v>
      </c>
      <c r="P289" s="22" t="s">
        <v>2</v>
      </c>
      <c r="Q289" s="23"/>
      <c r="R289" s="36"/>
    </row>
    <row r="290" spans="1:18" ht="27.6" x14ac:dyDescent="0.3">
      <c r="A290" s="26"/>
      <c r="B290" s="25"/>
      <c r="C290" s="25"/>
      <c r="D290" s="35"/>
      <c r="E290" s="35"/>
      <c r="F290" s="9" t="s">
        <v>146</v>
      </c>
      <c r="G290" s="21">
        <v>0</v>
      </c>
      <c r="H290" s="21">
        <v>0</v>
      </c>
      <c r="I290" s="21">
        <v>0</v>
      </c>
      <c r="J290" s="23"/>
      <c r="K290" s="22"/>
      <c r="L290" s="22"/>
      <c r="M290" s="22"/>
      <c r="N290" s="22"/>
      <c r="O290" s="22"/>
      <c r="P290" s="22"/>
      <c r="Q290" s="23"/>
      <c r="R290" s="36"/>
    </row>
    <row r="291" spans="1:18" ht="27.6" x14ac:dyDescent="0.3">
      <c r="A291" s="26"/>
      <c r="B291" s="25"/>
      <c r="C291" s="25"/>
      <c r="D291" s="35"/>
      <c r="E291" s="35"/>
      <c r="F291" s="17" t="s">
        <v>44</v>
      </c>
      <c r="G291" s="21">
        <v>0</v>
      </c>
      <c r="H291" s="21">
        <v>0</v>
      </c>
      <c r="I291" s="21">
        <v>0</v>
      </c>
      <c r="J291" s="23"/>
      <c r="K291" s="22"/>
      <c r="L291" s="22"/>
      <c r="M291" s="22"/>
      <c r="N291" s="22"/>
      <c r="O291" s="22"/>
      <c r="P291" s="22"/>
      <c r="Q291" s="23"/>
      <c r="R291" s="36"/>
    </row>
    <row r="292" spans="1:18" ht="45.6" customHeight="1" x14ac:dyDescent="0.3">
      <c r="A292" s="26"/>
      <c r="B292" s="25"/>
      <c r="C292" s="25"/>
      <c r="D292" s="35"/>
      <c r="E292" s="35"/>
      <c r="F292" s="17" t="s">
        <v>43</v>
      </c>
      <c r="G292" s="21">
        <v>436666.67</v>
      </c>
      <c r="H292" s="21">
        <v>0</v>
      </c>
      <c r="I292" s="21">
        <v>0</v>
      </c>
      <c r="J292" s="23"/>
      <c r="K292" s="22"/>
      <c r="L292" s="22"/>
      <c r="M292" s="22"/>
      <c r="N292" s="22"/>
      <c r="O292" s="22"/>
      <c r="P292" s="22"/>
      <c r="Q292" s="23"/>
      <c r="R292" s="36"/>
    </row>
    <row r="293" spans="1:18" x14ac:dyDescent="0.3">
      <c r="A293" s="26" t="s">
        <v>412</v>
      </c>
      <c r="B293" s="25" t="s">
        <v>407</v>
      </c>
      <c r="C293" s="25" t="s">
        <v>41</v>
      </c>
      <c r="D293" s="35" t="s">
        <v>2</v>
      </c>
      <c r="E293" s="35" t="s">
        <v>2</v>
      </c>
      <c r="F293" s="17" t="s">
        <v>42</v>
      </c>
      <c r="G293" s="21">
        <v>2445034.0500000003</v>
      </c>
      <c r="H293" s="21">
        <f t="shared" ref="H293:I293" si="62">H294+H295+H296</f>
        <v>2445034.0500000003</v>
      </c>
      <c r="I293" s="21">
        <f t="shared" si="62"/>
        <v>0</v>
      </c>
      <c r="J293" s="23">
        <f t="shared" ref="J293" si="63">I293/H293</f>
        <v>0</v>
      </c>
      <c r="K293" s="22" t="s">
        <v>415</v>
      </c>
      <c r="L293" s="22" t="s">
        <v>81</v>
      </c>
      <c r="M293" s="22">
        <v>1</v>
      </c>
      <c r="N293" s="22">
        <v>1</v>
      </c>
      <c r="O293" s="22">
        <v>0</v>
      </c>
      <c r="P293" s="22">
        <f>O293/N293</f>
        <v>0</v>
      </c>
      <c r="Q293" s="23"/>
      <c r="R293" s="36"/>
    </row>
    <row r="294" spans="1:18" ht="27.6" x14ac:dyDescent="0.3">
      <c r="A294" s="26"/>
      <c r="B294" s="25"/>
      <c r="C294" s="25"/>
      <c r="D294" s="35"/>
      <c r="E294" s="35"/>
      <c r="F294" s="9" t="s">
        <v>146</v>
      </c>
      <c r="G294" s="21">
        <v>0</v>
      </c>
      <c r="H294" s="21">
        <v>0</v>
      </c>
      <c r="I294" s="21">
        <v>0</v>
      </c>
      <c r="J294" s="23"/>
      <c r="K294" s="22"/>
      <c r="L294" s="22"/>
      <c r="M294" s="22"/>
      <c r="N294" s="22"/>
      <c r="O294" s="22"/>
      <c r="P294" s="22"/>
      <c r="Q294" s="23"/>
      <c r="R294" s="36"/>
    </row>
    <row r="295" spans="1:18" ht="27.6" x14ac:dyDescent="0.3">
      <c r="A295" s="26"/>
      <c r="B295" s="25"/>
      <c r="C295" s="25"/>
      <c r="D295" s="35"/>
      <c r="E295" s="35"/>
      <c r="F295" s="17" t="s">
        <v>44</v>
      </c>
      <c r="G295" s="21">
        <v>2322782.35</v>
      </c>
      <c r="H295" s="21">
        <v>2322782.35</v>
      </c>
      <c r="I295" s="21">
        <v>0</v>
      </c>
      <c r="J295" s="23"/>
      <c r="K295" s="22"/>
      <c r="L295" s="22"/>
      <c r="M295" s="22"/>
      <c r="N295" s="22"/>
      <c r="O295" s="22"/>
      <c r="P295" s="22"/>
      <c r="Q295" s="23"/>
      <c r="R295" s="36"/>
    </row>
    <row r="296" spans="1:18" ht="27.6" x14ac:dyDescent="0.3">
      <c r="A296" s="26"/>
      <c r="B296" s="25"/>
      <c r="C296" s="25"/>
      <c r="D296" s="35"/>
      <c r="E296" s="35"/>
      <c r="F296" s="17" t="s">
        <v>43</v>
      </c>
      <c r="G296" s="21">
        <v>122251.7</v>
      </c>
      <c r="H296" s="21">
        <v>122251.7</v>
      </c>
      <c r="I296" s="21">
        <v>0</v>
      </c>
      <c r="J296" s="23"/>
      <c r="K296" s="22"/>
      <c r="L296" s="22"/>
      <c r="M296" s="22"/>
      <c r="N296" s="22"/>
      <c r="O296" s="22"/>
      <c r="P296" s="22"/>
      <c r="Q296" s="23"/>
      <c r="R296" s="36"/>
    </row>
    <row r="297" spans="1:18" ht="33" customHeight="1" x14ac:dyDescent="0.3">
      <c r="A297" s="19" t="s">
        <v>59</v>
      </c>
      <c r="B297" s="29" t="s">
        <v>187</v>
      </c>
      <c r="C297" s="29"/>
      <c r="D297" s="29"/>
      <c r="E297" s="29"/>
      <c r="F297" s="16" t="s">
        <v>2</v>
      </c>
      <c r="G297" s="21" t="s">
        <v>2</v>
      </c>
      <c r="H297" s="21" t="s">
        <v>2</v>
      </c>
      <c r="I297" s="21" t="s">
        <v>2</v>
      </c>
      <c r="J297" s="21" t="s">
        <v>2</v>
      </c>
      <c r="K297" s="20" t="s">
        <v>2</v>
      </c>
      <c r="L297" s="20" t="s">
        <v>2</v>
      </c>
      <c r="M297" s="20" t="s">
        <v>2</v>
      </c>
      <c r="N297" s="20" t="s">
        <v>2</v>
      </c>
      <c r="O297" s="20" t="s">
        <v>2</v>
      </c>
      <c r="P297" s="20" t="s">
        <v>2</v>
      </c>
      <c r="Q297" s="20" t="s">
        <v>2</v>
      </c>
      <c r="R297" s="36"/>
    </row>
    <row r="298" spans="1:18" x14ac:dyDescent="0.3">
      <c r="A298" s="26" t="s">
        <v>60</v>
      </c>
      <c r="B298" s="25" t="s">
        <v>188</v>
      </c>
      <c r="C298" s="25" t="s">
        <v>41</v>
      </c>
      <c r="D298" s="35" t="s">
        <v>2</v>
      </c>
      <c r="E298" s="35" t="s">
        <v>2</v>
      </c>
      <c r="F298" s="17" t="s">
        <v>42</v>
      </c>
      <c r="G298" s="21">
        <f>G299+G300+G301</f>
        <v>0</v>
      </c>
      <c r="H298" s="21">
        <f>H299+H300+H301</f>
        <v>0</v>
      </c>
      <c r="I298" s="21">
        <v>0</v>
      </c>
      <c r="J298" s="23">
        <v>0</v>
      </c>
      <c r="K298" s="25" t="s">
        <v>189</v>
      </c>
      <c r="L298" s="22" t="s">
        <v>80</v>
      </c>
      <c r="M298" s="22">
        <v>0</v>
      </c>
      <c r="N298" s="22">
        <v>0</v>
      </c>
      <c r="O298" s="22">
        <v>0</v>
      </c>
      <c r="P298" s="23">
        <v>0</v>
      </c>
      <c r="Q298" s="23">
        <v>0</v>
      </c>
      <c r="R298" s="36"/>
    </row>
    <row r="299" spans="1:18" ht="27.6" x14ac:dyDescent="0.3">
      <c r="A299" s="26"/>
      <c r="B299" s="25"/>
      <c r="C299" s="25"/>
      <c r="D299" s="35"/>
      <c r="E299" s="35"/>
      <c r="F299" s="9" t="s">
        <v>146</v>
      </c>
      <c r="G299" s="21">
        <v>0</v>
      </c>
      <c r="H299" s="21">
        <v>0</v>
      </c>
      <c r="I299" s="21">
        <v>0</v>
      </c>
      <c r="J299" s="23"/>
      <c r="K299" s="25"/>
      <c r="L299" s="22"/>
      <c r="M299" s="22"/>
      <c r="N299" s="22"/>
      <c r="O299" s="22"/>
      <c r="P299" s="23"/>
      <c r="Q299" s="23"/>
      <c r="R299" s="36"/>
    </row>
    <row r="300" spans="1:18" ht="27.6" x14ac:dyDescent="0.3">
      <c r="A300" s="26"/>
      <c r="B300" s="25"/>
      <c r="C300" s="25"/>
      <c r="D300" s="35"/>
      <c r="E300" s="35"/>
      <c r="F300" s="17" t="s">
        <v>44</v>
      </c>
      <c r="G300" s="21">
        <v>0</v>
      </c>
      <c r="H300" s="21">
        <v>0</v>
      </c>
      <c r="I300" s="21">
        <v>0</v>
      </c>
      <c r="J300" s="23"/>
      <c r="K300" s="25"/>
      <c r="L300" s="22"/>
      <c r="M300" s="22"/>
      <c r="N300" s="22"/>
      <c r="O300" s="22"/>
      <c r="P300" s="23"/>
      <c r="Q300" s="23"/>
      <c r="R300" s="36"/>
    </row>
    <row r="301" spans="1:18" ht="27.6" x14ac:dyDescent="0.3">
      <c r="A301" s="26"/>
      <c r="B301" s="25"/>
      <c r="C301" s="25"/>
      <c r="D301" s="35"/>
      <c r="E301" s="35"/>
      <c r="F301" s="17" t="s">
        <v>43</v>
      </c>
      <c r="G301" s="21">
        <v>0</v>
      </c>
      <c r="H301" s="21">
        <v>0</v>
      </c>
      <c r="I301" s="21">
        <v>0</v>
      </c>
      <c r="J301" s="23"/>
      <c r="K301" s="25"/>
      <c r="L301" s="22"/>
      <c r="M301" s="22"/>
      <c r="N301" s="22"/>
      <c r="O301" s="22"/>
      <c r="P301" s="23"/>
      <c r="Q301" s="23"/>
      <c r="R301" s="36"/>
    </row>
    <row r="302" spans="1:18" ht="32.25" customHeight="1" x14ac:dyDescent="0.3">
      <c r="A302" s="19" t="s">
        <v>68</v>
      </c>
      <c r="B302" s="29" t="s">
        <v>190</v>
      </c>
      <c r="C302" s="29"/>
      <c r="D302" s="29"/>
      <c r="E302" s="29"/>
      <c r="F302" s="16" t="s">
        <v>2</v>
      </c>
      <c r="G302" s="21" t="s">
        <v>2</v>
      </c>
      <c r="H302" s="21" t="s">
        <v>2</v>
      </c>
      <c r="I302" s="21" t="s">
        <v>2</v>
      </c>
      <c r="J302" s="21" t="s">
        <v>2</v>
      </c>
      <c r="K302" s="16" t="s">
        <v>2</v>
      </c>
      <c r="L302" s="20" t="s">
        <v>2</v>
      </c>
      <c r="M302" s="20" t="s">
        <v>2</v>
      </c>
      <c r="N302" s="20" t="s">
        <v>2</v>
      </c>
      <c r="O302" s="20" t="s">
        <v>2</v>
      </c>
      <c r="P302" s="20" t="s">
        <v>2</v>
      </c>
      <c r="Q302" s="20" t="s">
        <v>2</v>
      </c>
      <c r="R302" s="36"/>
    </row>
    <row r="303" spans="1:18" x14ac:dyDescent="0.3">
      <c r="A303" s="26" t="s">
        <v>69</v>
      </c>
      <c r="B303" s="25" t="s">
        <v>191</v>
      </c>
      <c r="C303" s="25" t="s">
        <v>41</v>
      </c>
      <c r="D303" s="35" t="s">
        <v>2</v>
      </c>
      <c r="E303" s="35" t="s">
        <v>2</v>
      </c>
      <c r="F303" s="17" t="s">
        <v>42</v>
      </c>
      <c r="G303" s="21">
        <v>36870809.719999999</v>
      </c>
      <c r="H303" s="21">
        <f t="shared" ref="H303:I303" si="64">H304+H305+H306</f>
        <v>18923406.449999999</v>
      </c>
      <c r="I303" s="21">
        <f t="shared" si="64"/>
        <v>18458045.420000002</v>
      </c>
      <c r="J303" s="23">
        <f>I303/H303</f>
        <v>0.97540817868973073</v>
      </c>
      <c r="K303" s="25" t="s">
        <v>192</v>
      </c>
      <c r="L303" s="22" t="s">
        <v>81</v>
      </c>
      <c r="M303" s="22">
        <v>15</v>
      </c>
      <c r="N303" s="22" t="s">
        <v>2</v>
      </c>
      <c r="O303" s="45" t="s">
        <v>2</v>
      </c>
      <c r="P303" s="23" t="s">
        <v>2</v>
      </c>
      <c r="Q303" s="23">
        <f>(P315+P323+P325)/3*100</f>
        <v>100</v>
      </c>
      <c r="R303" s="36"/>
    </row>
    <row r="304" spans="1:18" ht="27.6" x14ac:dyDescent="0.3">
      <c r="A304" s="26"/>
      <c r="B304" s="25"/>
      <c r="C304" s="25"/>
      <c r="D304" s="35"/>
      <c r="E304" s="35"/>
      <c r="F304" s="17" t="s">
        <v>146</v>
      </c>
      <c r="G304" s="21">
        <v>0</v>
      </c>
      <c r="H304" s="21">
        <f>H308+H312+H316+H320+H324</f>
        <v>0</v>
      </c>
      <c r="I304" s="21">
        <f>I308+I312+I316+I320+I324</f>
        <v>0</v>
      </c>
      <c r="J304" s="23"/>
      <c r="K304" s="25"/>
      <c r="L304" s="22"/>
      <c r="M304" s="22"/>
      <c r="N304" s="22"/>
      <c r="O304" s="45"/>
      <c r="P304" s="23"/>
      <c r="Q304" s="23"/>
      <c r="R304" s="36"/>
    </row>
    <row r="305" spans="1:18" ht="27.6" x14ac:dyDescent="0.3">
      <c r="A305" s="26"/>
      <c r="B305" s="25"/>
      <c r="C305" s="25"/>
      <c r="D305" s="35"/>
      <c r="E305" s="35"/>
      <c r="F305" s="17" t="s">
        <v>44</v>
      </c>
      <c r="G305" s="21">
        <v>33530534.75</v>
      </c>
      <c r="H305" s="21">
        <f t="shared" ref="H305:I306" si="65">H309+H313+H317+H321+H325</f>
        <v>17683005.969999999</v>
      </c>
      <c r="I305" s="21">
        <f t="shared" si="65"/>
        <v>17245566.600000001</v>
      </c>
      <c r="J305" s="23"/>
      <c r="K305" s="25"/>
      <c r="L305" s="22"/>
      <c r="M305" s="22"/>
      <c r="N305" s="22"/>
      <c r="O305" s="45"/>
      <c r="P305" s="23"/>
      <c r="Q305" s="23"/>
      <c r="R305" s="36"/>
    </row>
    <row r="306" spans="1:18" ht="27.6" x14ac:dyDescent="0.3">
      <c r="A306" s="26"/>
      <c r="B306" s="25"/>
      <c r="C306" s="25"/>
      <c r="D306" s="35"/>
      <c r="E306" s="35"/>
      <c r="F306" s="17" t="s">
        <v>43</v>
      </c>
      <c r="G306" s="21">
        <v>3340274.9699999997</v>
      </c>
      <c r="H306" s="21">
        <f t="shared" si="65"/>
        <v>1240400.48</v>
      </c>
      <c r="I306" s="21">
        <f t="shared" si="65"/>
        <v>1212478.8199999998</v>
      </c>
      <c r="J306" s="23"/>
      <c r="K306" s="25"/>
      <c r="L306" s="22"/>
      <c r="M306" s="22"/>
      <c r="N306" s="22"/>
      <c r="O306" s="45"/>
      <c r="P306" s="23"/>
      <c r="Q306" s="23"/>
      <c r="R306" s="36"/>
    </row>
    <row r="307" spans="1:18" x14ac:dyDescent="0.3">
      <c r="A307" s="26" t="s">
        <v>70</v>
      </c>
      <c r="B307" s="25" t="s">
        <v>193</v>
      </c>
      <c r="C307" s="25" t="s">
        <v>41</v>
      </c>
      <c r="D307" s="35" t="s">
        <v>2</v>
      </c>
      <c r="E307" s="35" t="s">
        <v>2</v>
      </c>
      <c r="F307" s="17" t="s">
        <v>42</v>
      </c>
      <c r="G307" s="21">
        <v>1366992</v>
      </c>
      <c r="H307" s="21">
        <f t="shared" ref="H307:I307" si="66">H308+H309+H310</f>
        <v>0</v>
      </c>
      <c r="I307" s="21">
        <f t="shared" si="66"/>
        <v>0</v>
      </c>
      <c r="J307" s="23">
        <v>0</v>
      </c>
      <c r="K307" s="25"/>
      <c r="L307" s="22"/>
      <c r="M307" s="22"/>
      <c r="N307" s="22"/>
      <c r="O307" s="45"/>
      <c r="P307" s="23"/>
      <c r="Q307" s="23"/>
      <c r="R307" s="36"/>
    </row>
    <row r="308" spans="1:18" ht="27.6" x14ac:dyDescent="0.3">
      <c r="A308" s="26"/>
      <c r="B308" s="25"/>
      <c r="C308" s="25"/>
      <c r="D308" s="35"/>
      <c r="E308" s="35"/>
      <c r="F308" s="9" t="s">
        <v>146</v>
      </c>
      <c r="G308" s="21">
        <v>0</v>
      </c>
      <c r="H308" s="21">
        <v>0</v>
      </c>
      <c r="I308" s="21">
        <v>0</v>
      </c>
      <c r="J308" s="23"/>
      <c r="K308" s="25"/>
      <c r="L308" s="22"/>
      <c r="M308" s="22"/>
      <c r="N308" s="22"/>
      <c r="O308" s="45"/>
      <c r="P308" s="23"/>
      <c r="Q308" s="23"/>
      <c r="R308" s="36"/>
    </row>
    <row r="309" spans="1:18" ht="27.6" x14ac:dyDescent="0.3">
      <c r="A309" s="26"/>
      <c r="B309" s="25"/>
      <c r="C309" s="25"/>
      <c r="D309" s="35"/>
      <c r="E309" s="35"/>
      <c r="F309" s="17" t="s">
        <v>44</v>
      </c>
      <c r="G309" s="21">
        <v>0</v>
      </c>
      <c r="H309" s="21">
        <v>0</v>
      </c>
      <c r="I309" s="21">
        <v>0</v>
      </c>
      <c r="J309" s="23"/>
      <c r="K309" s="25"/>
      <c r="L309" s="22"/>
      <c r="M309" s="22"/>
      <c r="N309" s="22"/>
      <c r="O309" s="45"/>
      <c r="P309" s="23"/>
      <c r="Q309" s="23"/>
      <c r="R309" s="36"/>
    </row>
    <row r="310" spans="1:18" ht="27.6" x14ac:dyDescent="0.3">
      <c r="A310" s="26"/>
      <c r="B310" s="25"/>
      <c r="C310" s="25"/>
      <c r="D310" s="35"/>
      <c r="E310" s="35"/>
      <c r="F310" s="17" t="s">
        <v>43</v>
      </c>
      <c r="G310" s="21">
        <v>1366992</v>
      </c>
      <c r="H310" s="21">
        <v>0</v>
      </c>
      <c r="I310" s="21">
        <v>0</v>
      </c>
      <c r="J310" s="23"/>
      <c r="K310" s="25"/>
      <c r="L310" s="22"/>
      <c r="M310" s="22"/>
      <c r="N310" s="22"/>
      <c r="O310" s="45"/>
      <c r="P310" s="23"/>
      <c r="Q310" s="23"/>
      <c r="R310" s="36"/>
    </row>
    <row r="311" spans="1:18" x14ac:dyDescent="0.3">
      <c r="A311" s="26" t="s">
        <v>71</v>
      </c>
      <c r="B311" s="25" t="s">
        <v>194</v>
      </c>
      <c r="C311" s="25" t="s">
        <v>41</v>
      </c>
      <c r="D311" s="35" t="s">
        <v>2</v>
      </c>
      <c r="E311" s="35" t="s">
        <v>2</v>
      </c>
      <c r="F311" s="17" t="s">
        <v>42</v>
      </c>
      <c r="G311" s="21">
        <v>431196.66000000003</v>
      </c>
      <c r="H311" s="21">
        <f t="shared" ref="H311:I311" si="67">H312+H313+H314</f>
        <v>101197.97</v>
      </c>
      <c r="I311" s="21">
        <f t="shared" si="67"/>
        <v>101197.97</v>
      </c>
      <c r="J311" s="23">
        <f>I311/H311</f>
        <v>1</v>
      </c>
      <c r="K311" s="25" t="s">
        <v>2</v>
      </c>
      <c r="L311" s="22" t="s">
        <v>2</v>
      </c>
      <c r="M311" s="22" t="s">
        <v>2</v>
      </c>
      <c r="N311" s="22" t="s">
        <v>2</v>
      </c>
      <c r="O311" s="22" t="s">
        <v>2</v>
      </c>
      <c r="P311" s="22" t="s">
        <v>2</v>
      </c>
      <c r="Q311" s="23"/>
      <c r="R311" s="36"/>
    </row>
    <row r="312" spans="1:18" ht="27.6" x14ac:dyDescent="0.3">
      <c r="A312" s="26"/>
      <c r="B312" s="25"/>
      <c r="C312" s="25"/>
      <c r="D312" s="35"/>
      <c r="E312" s="35"/>
      <c r="F312" s="9" t="s">
        <v>146</v>
      </c>
      <c r="G312" s="21">
        <v>0</v>
      </c>
      <c r="H312" s="21">
        <v>0</v>
      </c>
      <c r="I312" s="21">
        <v>0</v>
      </c>
      <c r="J312" s="23"/>
      <c r="K312" s="25"/>
      <c r="L312" s="22"/>
      <c r="M312" s="22"/>
      <c r="N312" s="22"/>
      <c r="O312" s="22"/>
      <c r="P312" s="22"/>
      <c r="Q312" s="23"/>
      <c r="R312" s="36"/>
    </row>
    <row r="313" spans="1:18" ht="27.6" x14ac:dyDescent="0.3">
      <c r="A313" s="26"/>
      <c r="B313" s="25"/>
      <c r="C313" s="25"/>
      <c r="D313" s="35"/>
      <c r="E313" s="35"/>
      <c r="F313" s="17" t="s">
        <v>44</v>
      </c>
      <c r="G313" s="21">
        <v>409636.83</v>
      </c>
      <c r="H313" s="21">
        <v>0</v>
      </c>
      <c r="I313" s="21">
        <v>0</v>
      </c>
      <c r="J313" s="23"/>
      <c r="K313" s="25"/>
      <c r="L313" s="22"/>
      <c r="M313" s="22"/>
      <c r="N313" s="22"/>
      <c r="O313" s="22"/>
      <c r="P313" s="22"/>
      <c r="Q313" s="23"/>
      <c r="R313" s="36"/>
    </row>
    <row r="314" spans="1:18" ht="45.6" customHeight="1" x14ac:dyDescent="0.3">
      <c r="A314" s="26"/>
      <c r="B314" s="25"/>
      <c r="C314" s="25"/>
      <c r="D314" s="35"/>
      <c r="E314" s="35"/>
      <c r="F314" s="17" t="s">
        <v>43</v>
      </c>
      <c r="G314" s="21">
        <v>21559.83</v>
      </c>
      <c r="H314" s="21">
        <v>101197.97</v>
      </c>
      <c r="I314" s="21">
        <v>101197.97</v>
      </c>
      <c r="J314" s="23"/>
      <c r="K314" s="25"/>
      <c r="L314" s="22"/>
      <c r="M314" s="22"/>
      <c r="N314" s="22"/>
      <c r="O314" s="22"/>
      <c r="P314" s="22"/>
      <c r="Q314" s="23"/>
      <c r="R314" s="36"/>
    </row>
    <row r="315" spans="1:18" x14ac:dyDescent="0.3">
      <c r="A315" s="26" t="s">
        <v>72</v>
      </c>
      <c r="B315" s="25" t="s">
        <v>364</v>
      </c>
      <c r="C315" s="25" t="s">
        <v>41</v>
      </c>
      <c r="D315" s="35" t="s">
        <v>2</v>
      </c>
      <c r="E315" s="35" t="s">
        <v>2</v>
      </c>
      <c r="F315" s="17" t="s">
        <v>42</v>
      </c>
      <c r="G315" s="21">
        <v>25877022.880000003</v>
      </c>
      <c r="H315" s="21">
        <f t="shared" ref="H315:I315" si="68">H316+H317+H318</f>
        <v>12446789.680000002</v>
      </c>
      <c r="I315" s="21">
        <f t="shared" si="68"/>
        <v>12446789.680000002</v>
      </c>
      <c r="J315" s="23">
        <f t="shared" ref="J315" si="69">I315/H315</f>
        <v>1</v>
      </c>
      <c r="K315" s="25" t="s">
        <v>418</v>
      </c>
      <c r="L315" s="22" t="s">
        <v>368</v>
      </c>
      <c r="M315" s="22">
        <v>5</v>
      </c>
      <c r="N315" s="22">
        <v>5</v>
      </c>
      <c r="O315" s="22">
        <v>5</v>
      </c>
      <c r="P315" s="22">
        <f>O315/N315</f>
        <v>1</v>
      </c>
      <c r="Q315" s="23"/>
      <c r="R315" s="36"/>
    </row>
    <row r="316" spans="1:18" ht="27.6" x14ac:dyDescent="0.3">
      <c r="A316" s="26"/>
      <c r="B316" s="25"/>
      <c r="C316" s="25"/>
      <c r="D316" s="35"/>
      <c r="E316" s="35"/>
      <c r="F316" s="17" t="s">
        <v>146</v>
      </c>
      <c r="G316" s="21">
        <v>0</v>
      </c>
      <c r="H316" s="21">
        <v>0</v>
      </c>
      <c r="I316" s="21">
        <v>0</v>
      </c>
      <c r="J316" s="23"/>
      <c r="K316" s="25"/>
      <c r="L316" s="22"/>
      <c r="M316" s="22"/>
      <c r="N316" s="22"/>
      <c r="O316" s="22"/>
      <c r="P316" s="22"/>
      <c r="Q316" s="23"/>
      <c r="R316" s="36"/>
    </row>
    <row r="317" spans="1:18" ht="27.6" x14ac:dyDescent="0.3">
      <c r="A317" s="26"/>
      <c r="B317" s="25"/>
      <c r="C317" s="25"/>
      <c r="D317" s="35"/>
      <c r="E317" s="35"/>
      <c r="F317" s="17" t="s">
        <v>44</v>
      </c>
      <c r="G317" s="21">
        <v>24448833.84</v>
      </c>
      <c r="H317" s="21">
        <v>11690112.300000001</v>
      </c>
      <c r="I317" s="21">
        <v>11690112.300000001</v>
      </c>
      <c r="J317" s="23"/>
      <c r="K317" s="25"/>
      <c r="L317" s="22"/>
      <c r="M317" s="22"/>
      <c r="N317" s="22"/>
      <c r="O317" s="22"/>
      <c r="P317" s="22"/>
      <c r="Q317" s="23"/>
      <c r="R317" s="36"/>
    </row>
    <row r="318" spans="1:18" ht="44.4" customHeight="1" x14ac:dyDescent="0.3">
      <c r="A318" s="26"/>
      <c r="B318" s="25"/>
      <c r="C318" s="25"/>
      <c r="D318" s="35"/>
      <c r="E318" s="35"/>
      <c r="F318" s="17" t="s">
        <v>43</v>
      </c>
      <c r="G318" s="21">
        <v>1428189.04</v>
      </c>
      <c r="H318" s="21">
        <v>756677.38</v>
      </c>
      <c r="I318" s="21">
        <v>756677.38</v>
      </c>
      <c r="J318" s="23"/>
      <c r="K318" s="25"/>
      <c r="L318" s="22"/>
      <c r="M318" s="22"/>
      <c r="N318" s="22"/>
      <c r="O318" s="22"/>
      <c r="P318" s="22"/>
      <c r="Q318" s="23"/>
      <c r="R318" s="36"/>
    </row>
    <row r="319" spans="1:18" x14ac:dyDescent="0.3">
      <c r="A319" s="26" t="s">
        <v>365</v>
      </c>
      <c r="B319" s="25" t="s">
        <v>366</v>
      </c>
      <c r="C319" s="25" t="s">
        <v>41</v>
      </c>
      <c r="D319" s="35" t="s">
        <v>2</v>
      </c>
      <c r="E319" s="35" t="s">
        <v>2</v>
      </c>
      <c r="F319" s="17" t="s">
        <v>42</v>
      </c>
      <c r="G319" s="21">
        <v>2820179.3800000004</v>
      </c>
      <c r="H319" s="21">
        <f t="shared" ref="H319:I319" si="70">H320+H321+H322</f>
        <v>0</v>
      </c>
      <c r="I319" s="21">
        <f t="shared" si="70"/>
        <v>0</v>
      </c>
      <c r="J319" s="23">
        <v>0</v>
      </c>
      <c r="K319" s="25" t="s">
        <v>367</v>
      </c>
      <c r="L319" s="22" t="s">
        <v>368</v>
      </c>
      <c r="M319" s="22">
        <v>1</v>
      </c>
      <c r="N319" s="22" t="s">
        <v>2</v>
      </c>
      <c r="O319" s="22" t="s">
        <v>2</v>
      </c>
      <c r="P319" s="22" t="s">
        <v>2</v>
      </c>
      <c r="Q319" s="23"/>
      <c r="R319" s="36"/>
    </row>
    <row r="320" spans="1:18" ht="27.6" x14ac:dyDescent="0.3">
      <c r="A320" s="26"/>
      <c r="B320" s="25"/>
      <c r="C320" s="25"/>
      <c r="D320" s="35"/>
      <c r="E320" s="35"/>
      <c r="F320" s="9" t="s">
        <v>146</v>
      </c>
      <c r="G320" s="21">
        <v>0</v>
      </c>
      <c r="H320" s="21">
        <v>0</v>
      </c>
      <c r="I320" s="21">
        <v>0</v>
      </c>
      <c r="J320" s="23"/>
      <c r="K320" s="25"/>
      <c r="L320" s="22"/>
      <c r="M320" s="22"/>
      <c r="N320" s="22"/>
      <c r="O320" s="22"/>
      <c r="P320" s="22"/>
      <c r="Q320" s="23"/>
      <c r="R320" s="36"/>
    </row>
    <row r="321" spans="1:18" ht="27.6" x14ac:dyDescent="0.3">
      <c r="A321" s="26"/>
      <c r="B321" s="25"/>
      <c r="C321" s="25"/>
      <c r="D321" s="35"/>
      <c r="E321" s="35"/>
      <c r="F321" s="17" t="s">
        <v>44</v>
      </c>
      <c r="G321" s="21">
        <v>2679170.41</v>
      </c>
      <c r="H321" s="21">
        <v>0</v>
      </c>
      <c r="I321" s="21">
        <v>0</v>
      </c>
      <c r="J321" s="23"/>
      <c r="K321" s="25"/>
      <c r="L321" s="22"/>
      <c r="M321" s="22"/>
      <c r="N321" s="22"/>
      <c r="O321" s="22"/>
      <c r="P321" s="22"/>
      <c r="Q321" s="23"/>
      <c r="R321" s="36"/>
    </row>
    <row r="322" spans="1:18" ht="40.799999999999997" customHeight="1" x14ac:dyDescent="0.3">
      <c r="A322" s="26"/>
      <c r="B322" s="25"/>
      <c r="C322" s="25"/>
      <c r="D322" s="35"/>
      <c r="E322" s="35"/>
      <c r="F322" s="17" t="s">
        <v>43</v>
      </c>
      <c r="G322" s="21">
        <v>141008.97</v>
      </c>
      <c r="H322" s="21">
        <v>0</v>
      </c>
      <c r="I322" s="21">
        <v>0</v>
      </c>
      <c r="J322" s="23"/>
      <c r="K322" s="25"/>
      <c r="L322" s="22"/>
      <c r="M322" s="22"/>
      <c r="N322" s="22"/>
      <c r="O322" s="22"/>
      <c r="P322" s="22"/>
      <c r="Q322" s="23"/>
      <c r="R322" s="36"/>
    </row>
    <row r="323" spans="1:18" x14ac:dyDescent="0.3">
      <c r="A323" s="26" t="s">
        <v>416</v>
      </c>
      <c r="B323" s="25" t="s">
        <v>417</v>
      </c>
      <c r="C323" s="25" t="s">
        <v>41</v>
      </c>
      <c r="D323" s="35" t="s">
        <v>2</v>
      </c>
      <c r="E323" s="35" t="s">
        <v>2</v>
      </c>
      <c r="F323" s="17" t="s">
        <v>42</v>
      </c>
      <c r="G323" s="21">
        <v>9195598.1799999997</v>
      </c>
      <c r="H323" s="21">
        <f t="shared" ref="H323:I323" si="71">H324+H325+H326</f>
        <v>6375418.7999999998</v>
      </c>
      <c r="I323" s="21">
        <f t="shared" si="71"/>
        <v>5910057.7699999996</v>
      </c>
      <c r="J323" s="23">
        <f>I323/H323</f>
        <v>0.9270069865841597</v>
      </c>
      <c r="K323" s="25" t="s">
        <v>419</v>
      </c>
      <c r="L323" s="25" t="s">
        <v>67</v>
      </c>
      <c r="M323" s="25">
        <v>100</v>
      </c>
      <c r="N323" s="25">
        <v>100</v>
      </c>
      <c r="O323" s="25">
        <v>100</v>
      </c>
      <c r="P323" s="25">
        <f>O323/N323</f>
        <v>1</v>
      </c>
      <c r="Q323" s="23"/>
      <c r="R323" s="36"/>
    </row>
    <row r="324" spans="1:18" ht="27.6" x14ac:dyDescent="0.3">
      <c r="A324" s="26"/>
      <c r="B324" s="25"/>
      <c r="C324" s="25"/>
      <c r="D324" s="35"/>
      <c r="E324" s="35"/>
      <c r="F324" s="9" t="s">
        <v>146</v>
      </c>
      <c r="G324" s="21">
        <v>0</v>
      </c>
      <c r="H324" s="21">
        <v>0</v>
      </c>
      <c r="I324" s="21">
        <v>0</v>
      </c>
      <c r="J324" s="23"/>
      <c r="K324" s="25"/>
      <c r="L324" s="25"/>
      <c r="M324" s="25"/>
      <c r="N324" s="25"/>
      <c r="O324" s="25"/>
      <c r="P324" s="25"/>
      <c r="Q324" s="23"/>
      <c r="R324" s="36"/>
    </row>
    <row r="325" spans="1:18" ht="27.6" x14ac:dyDescent="0.3">
      <c r="A325" s="26"/>
      <c r="B325" s="25"/>
      <c r="C325" s="25"/>
      <c r="D325" s="35"/>
      <c r="E325" s="35"/>
      <c r="F325" s="17" t="s">
        <v>44</v>
      </c>
      <c r="G325" s="21">
        <v>8672064.0800000001</v>
      </c>
      <c r="H325" s="21">
        <v>5992893.6699999999</v>
      </c>
      <c r="I325" s="21">
        <v>5555454.2999999998</v>
      </c>
      <c r="J325" s="23"/>
      <c r="K325" s="25" t="s">
        <v>420</v>
      </c>
      <c r="L325" s="25" t="s">
        <v>421</v>
      </c>
      <c r="M325" s="25">
        <v>69</v>
      </c>
      <c r="N325" s="25">
        <v>69</v>
      </c>
      <c r="O325" s="25">
        <v>69</v>
      </c>
      <c r="P325" s="25">
        <f>O325/N325</f>
        <v>1</v>
      </c>
      <c r="Q325" s="23"/>
      <c r="R325" s="36"/>
    </row>
    <row r="326" spans="1:18" ht="41.4" customHeight="1" x14ac:dyDescent="0.3">
      <c r="A326" s="26"/>
      <c r="B326" s="25"/>
      <c r="C326" s="25"/>
      <c r="D326" s="35"/>
      <c r="E326" s="35"/>
      <c r="F326" s="17" t="s">
        <v>43</v>
      </c>
      <c r="G326" s="21">
        <v>523534.1</v>
      </c>
      <c r="H326" s="21">
        <v>382525.13</v>
      </c>
      <c r="I326" s="21">
        <v>354603.47</v>
      </c>
      <c r="J326" s="23"/>
      <c r="K326" s="25"/>
      <c r="L326" s="25"/>
      <c r="M326" s="25"/>
      <c r="N326" s="25"/>
      <c r="O326" s="25"/>
      <c r="P326" s="25"/>
      <c r="Q326" s="23"/>
      <c r="R326" s="36"/>
    </row>
    <row r="327" spans="1:18" ht="34.5" customHeight="1" x14ac:dyDescent="0.3">
      <c r="A327" s="19" t="s">
        <v>73</v>
      </c>
      <c r="B327" s="29" t="s">
        <v>74</v>
      </c>
      <c r="C327" s="29"/>
      <c r="D327" s="29"/>
      <c r="E327" s="29"/>
      <c r="F327" s="16" t="s">
        <v>2</v>
      </c>
      <c r="G327" s="21" t="s">
        <v>2</v>
      </c>
      <c r="H327" s="21" t="s">
        <v>2</v>
      </c>
      <c r="I327" s="21" t="s">
        <v>2</v>
      </c>
      <c r="J327" s="21" t="s">
        <v>2</v>
      </c>
      <c r="K327" s="20" t="s">
        <v>2</v>
      </c>
      <c r="L327" s="20" t="s">
        <v>2</v>
      </c>
      <c r="M327" s="20" t="s">
        <v>2</v>
      </c>
      <c r="N327" s="20" t="s">
        <v>2</v>
      </c>
      <c r="O327" s="20" t="s">
        <v>2</v>
      </c>
      <c r="P327" s="20" t="s">
        <v>2</v>
      </c>
      <c r="Q327" s="20" t="s">
        <v>2</v>
      </c>
      <c r="R327" s="36"/>
    </row>
    <row r="328" spans="1:18" x14ac:dyDescent="0.3">
      <c r="A328" s="26" t="s">
        <v>75</v>
      </c>
      <c r="B328" s="25" t="s">
        <v>76</v>
      </c>
      <c r="C328" s="25" t="s">
        <v>41</v>
      </c>
      <c r="D328" s="35" t="s">
        <v>2</v>
      </c>
      <c r="E328" s="35" t="s">
        <v>2</v>
      </c>
      <c r="F328" s="17" t="s">
        <v>42</v>
      </c>
      <c r="G328" s="21">
        <v>5041444.7</v>
      </c>
      <c r="H328" s="21">
        <v>0</v>
      </c>
      <c r="I328" s="21">
        <f>I329+I330+I331</f>
        <v>0</v>
      </c>
      <c r="J328" s="23">
        <v>0</v>
      </c>
      <c r="K328" s="22" t="s">
        <v>2</v>
      </c>
      <c r="L328" s="22" t="s">
        <v>2</v>
      </c>
      <c r="M328" s="22" t="s">
        <v>2</v>
      </c>
      <c r="N328" s="22" t="s">
        <v>2</v>
      </c>
      <c r="O328" s="22" t="s">
        <v>2</v>
      </c>
      <c r="P328" s="23" t="s">
        <v>2</v>
      </c>
      <c r="Q328" s="23" t="s">
        <v>2</v>
      </c>
      <c r="R328" s="36"/>
    </row>
    <row r="329" spans="1:18" ht="27.6" x14ac:dyDescent="0.3">
      <c r="A329" s="26"/>
      <c r="B329" s="25"/>
      <c r="C329" s="25"/>
      <c r="D329" s="35"/>
      <c r="E329" s="35"/>
      <c r="F329" s="9" t="s">
        <v>146</v>
      </c>
      <c r="G329" s="21">
        <v>0</v>
      </c>
      <c r="H329" s="21">
        <v>0</v>
      </c>
      <c r="I329" s="21">
        <v>0</v>
      </c>
      <c r="J329" s="23"/>
      <c r="K329" s="22"/>
      <c r="L329" s="22"/>
      <c r="M329" s="22"/>
      <c r="N329" s="22"/>
      <c r="O329" s="22"/>
      <c r="P329" s="23"/>
      <c r="Q329" s="23"/>
      <c r="R329" s="36"/>
    </row>
    <row r="330" spans="1:18" ht="27.6" x14ac:dyDescent="0.3">
      <c r="A330" s="26"/>
      <c r="B330" s="25"/>
      <c r="C330" s="25"/>
      <c r="D330" s="35"/>
      <c r="E330" s="35"/>
      <c r="F330" s="17" t="s">
        <v>44</v>
      </c>
      <c r="G330" s="21">
        <v>4759772.6900000004</v>
      </c>
      <c r="H330" s="21">
        <v>0</v>
      </c>
      <c r="I330" s="21">
        <v>0</v>
      </c>
      <c r="J330" s="23"/>
      <c r="K330" s="22"/>
      <c r="L330" s="22"/>
      <c r="M330" s="22"/>
      <c r="N330" s="22"/>
      <c r="O330" s="22"/>
      <c r="P330" s="23"/>
      <c r="Q330" s="23"/>
      <c r="R330" s="36"/>
    </row>
    <row r="331" spans="1:18" ht="27.6" x14ac:dyDescent="0.3">
      <c r="A331" s="26"/>
      <c r="B331" s="25"/>
      <c r="C331" s="25"/>
      <c r="D331" s="35"/>
      <c r="E331" s="35"/>
      <c r="F331" s="17" t="s">
        <v>43</v>
      </c>
      <c r="G331" s="21">
        <v>281672.01</v>
      </c>
      <c r="H331" s="21">
        <v>0</v>
      </c>
      <c r="I331" s="21">
        <v>0</v>
      </c>
      <c r="J331" s="23"/>
      <c r="K331" s="22"/>
      <c r="L331" s="22"/>
      <c r="M331" s="22"/>
      <c r="N331" s="22"/>
      <c r="O331" s="22"/>
      <c r="P331" s="23"/>
      <c r="Q331" s="23"/>
      <c r="R331" s="36"/>
    </row>
    <row r="332" spans="1:18" x14ac:dyDescent="0.3">
      <c r="A332" s="26" t="s">
        <v>140</v>
      </c>
      <c r="B332" s="25" t="s">
        <v>141</v>
      </c>
      <c r="C332" s="25" t="s">
        <v>41</v>
      </c>
      <c r="D332" s="35" t="s">
        <v>2</v>
      </c>
      <c r="E332" s="35" t="s">
        <v>2</v>
      </c>
      <c r="F332" s="17" t="s">
        <v>42</v>
      </c>
      <c r="G332" s="21">
        <v>5041444.7</v>
      </c>
      <c r="H332" s="21">
        <v>0</v>
      </c>
      <c r="I332" s="21">
        <v>0</v>
      </c>
      <c r="J332" s="23">
        <v>0</v>
      </c>
      <c r="K332" s="25" t="s">
        <v>142</v>
      </c>
      <c r="L332" s="22" t="s">
        <v>67</v>
      </c>
      <c r="M332" s="22" t="s">
        <v>2</v>
      </c>
      <c r="N332" s="22" t="s">
        <v>2</v>
      </c>
      <c r="O332" s="22" t="s">
        <v>2</v>
      </c>
      <c r="P332" s="23" t="s">
        <v>2</v>
      </c>
      <c r="Q332" s="23"/>
      <c r="R332" s="36"/>
    </row>
    <row r="333" spans="1:18" ht="40.5" customHeight="1" x14ac:dyDescent="0.3">
      <c r="A333" s="26"/>
      <c r="B333" s="25"/>
      <c r="C333" s="25"/>
      <c r="D333" s="35"/>
      <c r="E333" s="35"/>
      <c r="F333" s="9" t="s">
        <v>146</v>
      </c>
      <c r="G333" s="21">
        <v>0</v>
      </c>
      <c r="H333" s="21">
        <v>0</v>
      </c>
      <c r="I333" s="21">
        <v>0</v>
      </c>
      <c r="J333" s="23"/>
      <c r="K333" s="25"/>
      <c r="L333" s="22"/>
      <c r="M333" s="22"/>
      <c r="N333" s="22"/>
      <c r="O333" s="22"/>
      <c r="P333" s="23"/>
      <c r="Q333" s="23"/>
      <c r="R333" s="36"/>
    </row>
    <row r="334" spans="1:18" ht="40.5" customHeight="1" x14ac:dyDescent="0.3">
      <c r="A334" s="26"/>
      <c r="B334" s="25"/>
      <c r="C334" s="25"/>
      <c r="D334" s="35"/>
      <c r="E334" s="35"/>
      <c r="F334" s="17" t="s">
        <v>44</v>
      </c>
      <c r="G334" s="21">
        <v>4759772.6900000004</v>
      </c>
      <c r="H334" s="21">
        <v>0</v>
      </c>
      <c r="I334" s="21">
        <v>0</v>
      </c>
      <c r="J334" s="23"/>
      <c r="K334" s="25"/>
      <c r="L334" s="22"/>
      <c r="M334" s="22"/>
      <c r="N334" s="22"/>
      <c r="O334" s="22"/>
      <c r="P334" s="23"/>
      <c r="Q334" s="23"/>
      <c r="R334" s="36"/>
    </row>
    <row r="335" spans="1:18" ht="40.5" customHeight="1" x14ac:dyDescent="0.3">
      <c r="A335" s="26"/>
      <c r="B335" s="25"/>
      <c r="C335" s="25"/>
      <c r="D335" s="35"/>
      <c r="E335" s="35"/>
      <c r="F335" s="17" t="s">
        <v>43</v>
      </c>
      <c r="G335" s="21">
        <v>281672.01</v>
      </c>
      <c r="H335" s="21">
        <v>0</v>
      </c>
      <c r="I335" s="21">
        <v>0</v>
      </c>
      <c r="J335" s="23"/>
      <c r="K335" s="25"/>
      <c r="L335" s="22"/>
      <c r="M335" s="22"/>
      <c r="N335" s="22"/>
      <c r="O335" s="22"/>
      <c r="P335" s="23"/>
      <c r="Q335" s="23"/>
      <c r="R335" s="36"/>
    </row>
    <row r="336" spans="1:18" ht="33.75" customHeight="1" x14ac:dyDescent="0.3">
      <c r="A336" s="19" t="s">
        <v>77</v>
      </c>
      <c r="B336" s="29" t="s">
        <v>195</v>
      </c>
      <c r="C336" s="29"/>
      <c r="D336" s="29"/>
      <c r="E336" s="29"/>
      <c r="F336" s="16" t="s">
        <v>2</v>
      </c>
      <c r="G336" s="21" t="s">
        <v>2</v>
      </c>
      <c r="H336" s="21" t="s">
        <v>2</v>
      </c>
      <c r="I336" s="21" t="s">
        <v>2</v>
      </c>
      <c r="J336" s="21" t="s">
        <v>2</v>
      </c>
      <c r="K336" s="20" t="s">
        <v>2</v>
      </c>
      <c r="L336" s="20" t="s">
        <v>2</v>
      </c>
      <c r="M336" s="20" t="s">
        <v>2</v>
      </c>
      <c r="N336" s="20" t="s">
        <v>2</v>
      </c>
      <c r="O336" s="20" t="s">
        <v>2</v>
      </c>
      <c r="P336" s="20" t="s">
        <v>2</v>
      </c>
      <c r="Q336" s="20" t="s">
        <v>2</v>
      </c>
      <c r="R336" s="36"/>
    </row>
    <row r="337" spans="1:18" x14ac:dyDescent="0.3">
      <c r="A337" s="26" t="s">
        <v>78</v>
      </c>
      <c r="B337" s="25" t="s">
        <v>196</v>
      </c>
      <c r="C337" s="25" t="s">
        <v>41</v>
      </c>
      <c r="D337" s="35" t="s">
        <v>2</v>
      </c>
      <c r="E337" s="35" t="s">
        <v>2</v>
      </c>
      <c r="F337" s="17" t="s">
        <v>42</v>
      </c>
      <c r="G337" s="21">
        <v>101510788.06</v>
      </c>
      <c r="H337" s="21">
        <f t="shared" ref="H337:I337" si="72">H338+H339+H340</f>
        <v>0</v>
      </c>
      <c r="I337" s="21">
        <f t="shared" si="72"/>
        <v>0</v>
      </c>
      <c r="J337" s="23">
        <v>0</v>
      </c>
      <c r="K337" s="25" t="s">
        <v>2</v>
      </c>
      <c r="L337" s="22" t="s">
        <v>2</v>
      </c>
      <c r="M337" s="22" t="s">
        <v>2</v>
      </c>
      <c r="N337" s="22" t="s">
        <v>2</v>
      </c>
      <c r="O337" s="22" t="s">
        <v>2</v>
      </c>
      <c r="P337" s="22" t="s">
        <v>2</v>
      </c>
      <c r="Q337" s="46" t="s">
        <v>2</v>
      </c>
      <c r="R337" s="36"/>
    </row>
    <row r="338" spans="1:18" ht="27.6" x14ac:dyDescent="0.3">
      <c r="A338" s="26"/>
      <c r="B338" s="25"/>
      <c r="C338" s="25"/>
      <c r="D338" s="35"/>
      <c r="E338" s="35"/>
      <c r="F338" s="9" t="s">
        <v>146</v>
      </c>
      <c r="G338" s="21">
        <v>77782800</v>
      </c>
      <c r="H338" s="21">
        <f t="shared" ref="H338:I340" si="73">H342</f>
        <v>0</v>
      </c>
      <c r="I338" s="21">
        <f t="shared" si="73"/>
        <v>0</v>
      </c>
      <c r="J338" s="23"/>
      <c r="K338" s="25"/>
      <c r="L338" s="22"/>
      <c r="M338" s="22"/>
      <c r="N338" s="22"/>
      <c r="O338" s="22"/>
      <c r="P338" s="22"/>
      <c r="Q338" s="46"/>
      <c r="R338" s="36"/>
    </row>
    <row r="339" spans="1:18" ht="27.6" x14ac:dyDescent="0.3">
      <c r="A339" s="26"/>
      <c r="B339" s="25"/>
      <c r="C339" s="25"/>
      <c r="D339" s="35"/>
      <c r="E339" s="35"/>
      <c r="F339" s="17" t="s">
        <v>44</v>
      </c>
      <c r="G339" s="21">
        <v>19667498.579999998</v>
      </c>
      <c r="H339" s="21">
        <f t="shared" si="73"/>
        <v>0</v>
      </c>
      <c r="I339" s="21">
        <f t="shared" si="73"/>
        <v>0</v>
      </c>
      <c r="J339" s="23"/>
      <c r="K339" s="25"/>
      <c r="L339" s="22"/>
      <c r="M339" s="22"/>
      <c r="N339" s="22"/>
      <c r="O339" s="22"/>
      <c r="P339" s="22"/>
      <c r="Q339" s="46"/>
      <c r="R339" s="36"/>
    </row>
    <row r="340" spans="1:18" ht="27.6" x14ac:dyDescent="0.3">
      <c r="A340" s="26"/>
      <c r="B340" s="25"/>
      <c r="C340" s="25"/>
      <c r="D340" s="35"/>
      <c r="E340" s="35"/>
      <c r="F340" s="17" t="s">
        <v>43</v>
      </c>
      <c r="G340" s="21">
        <v>4060489.4799999995</v>
      </c>
      <c r="H340" s="21">
        <f t="shared" si="73"/>
        <v>0</v>
      </c>
      <c r="I340" s="21">
        <f t="shared" si="73"/>
        <v>0</v>
      </c>
      <c r="J340" s="23"/>
      <c r="K340" s="25"/>
      <c r="L340" s="22"/>
      <c r="M340" s="22"/>
      <c r="N340" s="22"/>
      <c r="O340" s="22"/>
      <c r="P340" s="22"/>
      <c r="Q340" s="46"/>
      <c r="R340" s="36"/>
    </row>
    <row r="341" spans="1:18" x14ac:dyDescent="0.3">
      <c r="A341" s="26" t="s">
        <v>143</v>
      </c>
      <c r="B341" s="25" t="s">
        <v>197</v>
      </c>
      <c r="C341" s="25" t="s">
        <v>41</v>
      </c>
      <c r="D341" s="35" t="s">
        <v>84</v>
      </c>
      <c r="E341" s="35" t="s">
        <v>84</v>
      </c>
      <c r="F341" s="17" t="s">
        <v>42</v>
      </c>
      <c r="G341" s="21">
        <v>101510788.06</v>
      </c>
      <c r="H341" s="21">
        <f t="shared" ref="H341:I341" si="74">H342+H343+H344</f>
        <v>0</v>
      </c>
      <c r="I341" s="21">
        <f t="shared" si="74"/>
        <v>0</v>
      </c>
      <c r="J341" s="23">
        <v>0</v>
      </c>
      <c r="K341" s="25" t="s">
        <v>2</v>
      </c>
      <c r="L341" s="22" t="s">
        <v>2</v>
      </c>
      <c r="M341" s="22" t="s">
        <v>2</v>
      </c>
      <c r="N341" s="22" t="s">
        <v>2</v>
      </c>
      <c r="O341" s="22" t="s">
        <v>2</v>
      </c>
      <c r="P341" s="22" t="s">
        <v>2</v>
      </c>
      <c r="Q341" s="46"/>
      <c r="R341" s="36"/>
    </row>
    <row r="342" spans="1:18" ht="27.6" x14ac:dyDescent="0.3">
      <c r="A342" s="26"/>
      <c r="B342" s="25"/>
      <c r="C342" s="25"/>
      <c r="D342" s="35"/>
      <c r="E342" s="35"/>
      <c r="F342" s="9" t="s">
        <v>146</v>
      </c>
      <c r="G342" s="21">
        <v>77782800</v>
      </c>
      <c r="H342" s="21">
        <f t="shared" ref="H342:I344" si="75">H346+H350</f>
        <v>0</v>
      </c>
      <c r="I342" s="21">
        <f t="shared" si="75"/>
        <v>0</v>
      </c>
      <c r="J342" s="23"/>
      <c r="K342" s="25"/>
      <c r="L342" s="22"/>
      <c r="M342" s="22"/>
      <c r="N342" s="22"/>
      <c r="O342" s="22"/>
      <c r="P342" s="22"/>
      <c r="Q342" s="46"/>
      <c r="R342" s="36"/>
    </row>
    <row r="343" spans="1:18" ht="27.6" x14ac:dyDescent="0.3">
      <c r="A343" s="26"/>
      <c r="B343" s="25"/>
      <c r="C343" s="25"/>
      <c r="D343" s="35"/>
      <c r="E343" s="35"/>
      <c r="F343" s="17" t="s">
        <v>44</v>
      </c>
      <c r="G343" s="21">
        <v>19667498.579999998</v>
      </c>
      <c r="H343" s="21">
        <f t="shared" si="75"/>
        <v>0</v>
      </c>
      <c r="I343" s="21">
        <f t="shared" si="75"/>
        <v>0</v>
      </c>
      <c r="J343" s="23"/>
      <c r="K343" s="25"/>
      <c r="L343" s="22"/>
      <c r="M343" s="22"/>
      <c r="N343" s="22"/>
      <c r="O343" s="22"/>
      <c r="P343" s="22"/>
      <c r="Q343" s="46"/>
      <c r="R343" s="36"/>
    </row>
    <row r="344" spans="1:18" ht="27.6" x14ac:dyDescent="0.3">
      <c r="A344" s="26"/>
      <c r="B344" s="25"/>
      <c r="C344" s="25"/>
      <c r="D344" s="35"/>
      <c r="E344" s="35"/>
      <c r="F344" s="17" t="s">
        <v>43</v>
      </c>
      <c r="G344" s="21">
        <v>4060489.4799999995</v>
      </c>
      <c r="H344" s="21">
        <f t="shared" si="75"/>
        <v>0</v>
      </c>
      <c r="I344" s="21">
        <f t="shared" si="75"/>
        <v>0</v>
      </c>
      <c r="J344" s="23"/>
      <c r="K344" s="25"/>
      <c r="L344" s="22"/>
      <c r="M344" s="22"/>
      <c r="N344" s="22"/>
      <c r="O344" s="22"/>
      <c r="P344" s="22"/>
      <c r="Q344" s="46"/>
      <c r="R344" s="36"/>
    </row>
    <row r="345" spans="1:18" x14ac:dyDescent="0.3">
      <c r="A345" s="26" t="s">
        <v>198</v>
      </c>
      <c r="B345" s="25" t="s">
        <v>62</v>
      </c>
      <c r="C345" s="25" t="s">
        <v>41</v>
      </c>
      <c r="D345" s="35" t="s">
        <v>84</v>
      </c>
      <c r="E345" s="35" t="s">
        <v>84</v>
      </c>
      <c r="F345" s="17" t="s">
        <v>42</v>
      </c>
      <c r="G345" s="21">
        <v>1704040.0000000002</v>
      </c>
      <c r="H345" s="21">
        <f t="shared" ref="H345:I345" si="76">H346+H347+H348</f>
        <v>0</v>
      </c>
      <c r="I345" s="21">
        <f t="shared" si="76"/>
        <v>0</v>
      </c>
      <c r="J345" s="23">
        <v>0</v>
      </c>
      <c r="K345" s="25" t="s">
        <v>2</v>
      </c>
      <c r="L345" s="22" t="s">
        <v>2</v>
      </c>
      <c r="M345" s="22" t="s">
        <v>2</v>
      </c>
      <c r="N345" s="22" t="s">
        <v>2</v>
      </c>
      <c r="O345" s="22" t="s">
        <v>2</v>
      </c>
      <c r="P345" s="22" t="s">
        <v>2</v>
      </c>
      <c r="Q345" s="46"/>
      <c r="R345" s="36"/>
    </row>
    <row r="346" spans="1:18" ht="27.6" x14ac:dyDescent="0.3">
      <c r="A346" s="26"/>
      <c r="B346" s="25"/>
      <c r="C346" s="25"/>
      <c r="D346" s="35"/>
      <c r="E346" s="35"/>
      <c r="F346" s="9" t="s">
        <v>146</v>
      </c>
      <c r="G346" s="21">
        <v>1603162.02</v>
      </c>
      <c r="H346" s="21">
        <v>0</v>
      </c>
      <c r="I346" s="21">
        <v>0</v>
      </c>
      <c r="J346" s="23"/>
      <c r="K346" s="25"/>
      <c r="L346" s="22"/>
      <c r="M346" s="22"/>
      <c r="N346" s="22"/>
      <c r="O346" s="22"/>
      <c r="P346" s="22"/>
      <c r="Q346" s="46"/>
      <c r="R346" s="36"/>
    </row>
    <row r="347" spans="1:18" ht="27.6" x14ac:dyDescent="0.3">
      <c r="A347" s="26"/>
      <c r="B347" s="25"/>
      <c r="C347" s="25"/>
      <c r="D347" s="35"/>
      <c r="E347" s="35"/>
      <c r="F347" s="17" t="s">
        <v>44</v>
      </c>
      <c r="G347" s="21">
        <v>32716.37</v>
      </c>
      <c r="H347" s="21">
        <v>0</v>
      </c>
      <c r="I347" s="21">
        <v>0</v>
      </c>
      <c r="J347" s="23"/>
      <c r="K347" s="25"/>
      <c r="L347" s="22"/>
      <c r="M347" s="22"/>
      <c r="N347" s="22"/>
      <c r="O347" s="22"/>
      <c r="P347" s="22"/>
      <c r="Q347" s="46"/>
      <c r="R347" s="36"/>
    </row>
    <row r="348" spans="1:18" ht="27.6" x14ac:dyDescent="0.3">
      <c r="A348" s="26"/>
      <c r="B348" s="25"/>
      <c r="C348" s="25"/>
      <c r="D348" s="35"/>
      <c r="E348" s="35"/>
      <c r="F348" s="17" t="s">
        <v>43</v>
      </c>
      <c r="G348" s="21">
        <v>68161.61</v>
      </c>
      <c r="H348" s="21">
        <v>0</v>
      </c>
      <c r="I348" s="21">
        <v>0</v>
      </c>
      <c r="J348" s="23"/>
      <c r="K348" s="25"/>
      <c r="L348" s="22"/>
      <c r="M348" s="22"/>
      <c r="N348" s="22"/>
      <c r="O348" s="22"/>
      <c r="P348" s="22"/>
      <c r="Q348" s="46"/>
      <c r="R348" s="36"/>
    </row>
    <row r="349" spans="1:18" x14ac:dyDescent="0.3">
      <c r="A349" s="26" t="s">
        <v>199</v>
      </c>
      <c r="B349" s="25" t="s">
        <v>63</v>
      </c>
      <c r="C349" s="25" t="s">
        <v>41</v>
      </c>
      <c r="D349" s="35" t="s">
        <v>84</v>
      </c>
      <c r="E349" s="35" t="s">
        <v>84</v>
      </c>
      <c r="F349" s="17" t="s">
        <v>42</v>
      </c>
      <c r="G349" s="21">
        <v>99806748.060000002</v>
      </c>
      <c r="H349" s="21">
        <f t="shared" ref="H349:I349" si="77">H350+H351+H352</f>
        <v>0</v>
      </c>
      <c r="I349" s="21">
        <f t="shared" si="77"/>
        <v>0</v>
      </c>
      <c r="J349" s="23">
        <v>0</v>
      </c>
      <c r="K349" s="25" t="s">
        <v>2</v>
      </c>
      <c r="L349" s="22" t="s">
        <v>2</v>
      </c>
      <c r="M349" s="22" t="s">
        <v>2</v>
      </c>
      <c r="N349" s="22" t="s">
        <v>2</v>
      </c>
      <c r="O349" s="22" t="s">
        <v>2</v>
      </c>
      <c r="P349" s="22" t="s">
        <v>2</v>
      </c>
      <c r="Q349" s="46"/>
      <c r="R349" s="36"/>
    </row>
    <row r="350" spans="1:18" ht="27.6" x14ac:dyDescent="0.3">
      <c r="A350" s="26"/>
      <c r="B350" s="25"/>
      <c r="C350" s="25"/>
      <c r="D350" s="35"/>
      <c r="E350" s="35"/>
      <c r="F350" s="9" t="s">
        <v>146</v>
      </c>
      <c r="G350" s="21">
        <v>76179637.980000004</v>
      </c>
      <c r="H350" s="21">
        <v>0</v>
      </c>
      <c r="I350" s="21">
        <v>0</v>
      </c>
      <c r="J350" s="23"/>
      <c r="K350" s="25"/>
      <c r="L350" s="22"/>
      <c r="M350" s="22"/>
      <c r="N350" s="22"/>
      <c r="O350" s="22"/>
      <c r="P350" s="22"/>
      <c r="Q350" s="46"/>
      <c r="R350" s="36"/>
    </row>
    <row r="351" spans="1:18" ht="27.6" x14ac:dyDescent="0.3">
      <c r="A351" s="26"/>
      <c r="B351" s="25"/>
      <c r="C351" s="25"/>
      <c r="D351" s="35"/>
      <c r="E351" s="35"/>
      <c r="F351" s="17" t="s">
        <v>44</v>
      </c>
      <c r="G351" s="21">
        <v>19634782.210000001</v>
      </c>
      <c r="H351" s="21">
        <v>0</v>
      </c>
      <c r="I351" s="21">
        <v>0</v>
      </c>
      <c r="J351" s="23"/>
      <c r="K351" s="25"/>
      <c r="L351" s="22"/>
      <c r="M351" s="22"/>
      <c r="N351" s="22"/>
      <c r="O351" s="22"/>
      <c r="P351" s="22"/>
      <c r="Q351" s="46"/>
      <c r="R351" s="36"/>
    </row>
    <row r="352" spans="1:18" ht="27.6" x14ac:dyDescent="0.3">
      <c r="A352" s="26"/>
      <c r="B352" s="25"/>
      <c r="C352" s="25"/>
      <c r="D352" s="35"/>
      <c r="E352" s="35"/>
      <c r="F352" s="17" t="s">
        <v>43</v>
      </c>
      <c r="G352" s="21">
        <v>3992327.87</v>
      </c>
      <c r="H352" s="21">
        <v>0</v>
      </c>
      <c r="I352" s="21">
        <v>0</v>
      </c>
      <c r="J352" s="23"/>
      <c r="K352" s="25"/>
      <c r="L352" s="22"/>
      <c r="M352" s="22"/>
      <c r="N352" s="22"/>
      <c r="O352" s="22"/>
      <c r="P352" s="22"/>
      <c r="Q352" s="46"/>
      <c r="R352" s="36"/>
    </row>
    <row r="353" spans="1:18" x14ac:dyDescent="0.3">
      <c r="A353" s="24" t="s">
        <v>39</v>
      </c>
      <c r="B353" s="24"/>
      <c r="C353" s="24"/>
      <c r="D353" s="24"/>
      <c r="E353" s="24"/>
      <c r="F353" s="17" t="s">
        <v>42</v>
      </c>
      <c r="G353" s="21">
        <v>172963380.71000001</v>
      </c>
      <c r="H353" s="21">
        <f t="shared" ref="H353:I353" si="78">H354+H355+H356</f>
        <v>43270280</v>
      </c>
      <c r="I353" s="21">
        <f t="shared" si="78"/>
        <v>40359884.920000002</v>
      </c>
      <c r="J353" s="47">
        <f>I353/H353</f>
        <v>0.93273916692935666</v>
      </c>
      <c r="K353" s="22" t="s">
        <v>2</v>
      </c>
      <c r="L353" s="22" t="s">
        <v>2</v>
      </c>
      <c r="M353" s="22" t="s">
        <v>2</v>
      </c>
      <c r="N353" s="22" t="s">
        <v>2</v>
      </c>
      <c r="O353" s="22" t="s">
        <v>2</v>
      </c>
      <c r="P353" s="22" t="s">
        <v>2</v>
      </c>
      <c r="Q353" s="22" t="s">
        <v>2</v>
      </c>
      <c r="R353" s="36"/>
    </row>
    <row r="354" spans="1:18" ht="27.6" x14ac:dyDescent="0.3">
      <c r="A354" s="24"/>
      <c r="B354" s="24"/>
      <c r="C354" s="24"/>
      <c r="D354" s="24"/>
      <c r="E354" s="24"/>
      <c r="F354" s="9" t="s">
        <v>146</v>
      </c>
      <c r="G354" s="21">
        <v>81907346</v>
      </c>
      <c r="H354" s="21">
        <v>2057089.72</v>
      </c>
      <c r="I354" s="21">
        <v>2057089.72</v>
      </c>
      <c r="J354" s="47"/>
      <c r="K354" s="22"/>
      <c r="L354" s="22"/>
      <c r="M354" s="22"/>
      <c r="N354" s="22"/>
      <c r="O354" s="22"/>
      <c r="P354" s="22"/>
      <c r="Q354" s="22"/>
      <c r="R354" s="36"/>
    </row>
    <row r="355" spans="1:18" ht="27.6" x14ac:dyDescent="0.3">
      <c r="A355" s="24"/>
      <c r="B355" s="24"/>
      <c r="C355" s="24"/>
      <c r="D355" s="24"/>
      <c r="E355" s="24"/>
      <c r="F355" s="17" t="s">
        <v>44</v>
      </c>
      <c r="G355" s="21">
        <v>64308787.319999993</v>
      </c>
      <c r="H355" s="21">
        <v>31182270.870000001</v>
      </c>
      <c r="I355" s="21">
        <v>28422049.149999999</v>
      </c>
      <c r="J355" s="47"/>
      <c r="K355" s="22"/>
      <c r="L355" s="22"/>
      <c r="M355" s="22"/>
      <c r="N355" s="22"/>
      <c r="O355" s="22"/>
      <c r="P355" s="22"/>
      <c r="Q355" s="22"/>
      <c r="R355" s="36"/>
    </row>
    <row r="356" spans="1:18" ht="27.6" x14ac:dyDescent="0.3">
      <c r="A356" s="24"/>
      <c r="B356" s="24"/>
      <c r="C356" s="24"/>
      <c r="D356" s="24"/>
      <c r="E356" s="24"/>
      <c r="F356" s="17" t="s">
        <v>43</v>
      </c>
      <c r="G356" s="21">
        <v>26747247.390000001</v>
      </c>
      <c r="H356" s="21">
        <f t="shared" ref="H356:I356" si="79">H55+H130+H159+H176+H301+H306+H331+H340</f>
        <v>10030919.41</v>
      </c>
      <c r="I356" s="21">
        <f t="shared" si="79"/>
        <v>9880746.0500000007</v>
      </c>
      <c r="J356" s="47"/>
      <c r="K356" s="22"/>
      <c r="L356" s="22"/>
      <c r="M356" s="22"/>
      <c r="N356" s="22"/>
      <c r="O356" s="22"/>
      <c r="P356" s="22"/>
      <c r="Q356" s="22"/>
      <c r="R356" s="36"/>
    </row>
    <row r="357" spans="1:18" ht="52.2" customHeight="1" x14ac:dyDescent="0.3">
      <c r="A357" s="29" t="s">
        <v>379</v>
      </c>
      <c r="B357" s="29"/>
      <c r="C357" s="29"/>
      <c r="D357" s="29"/>
      <c r="E357" s="29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  <c r="Q357" s="29"/>
      <c r="R357" s="29"/>
    </row>
    <row r="358" spans="1:18" ht="69.599999999999994" customHeight="1" x14ac:dyDescent="0.3">
      <c r="A358" s="29" t="s">
        <v>82</v>
      </c>
      <c r="B358" s="29"/>
      <c r="C358" s="29"/>
      <c r="D358" s="29"/>
      <c r="E358" s="29"/>
      <c r="F358" s="16" t="s">
        <v>2</v>
      </c>
      <c r="G358" s="16" t="s">
        <v>2</v>
      </c>
      <c r="H358" s="21" t="s">
        <v>2</v>
      </c>
      <c r="I358" s="21" t="s">
        <v>2</v>
      </c>
      <c r="J358" s="21" t="s">
        <v>2</v>
      </c>
      <c r="K358" s="20" t="s">
        <v>2</v>
      </c>
      <c r="L358" s="20" t="s">
        <v>2</v>
      </c>
      <c r="M358" s="20" t="s">
        <v>2</v>
      </c>
      <c r="N358" s="20" t="s">
        <v>2</v>
      </c>
      <c r="O358" s="20" t="s">
        <v>2</v>
      </c>
      <c r="P358" s="20" t="s">
        <v>2</v>
      </c>
      <c r="Q358" s="20" t="s">
        <v>2</v>
      </c>
      <c r="R358" s="23">
        <f>Q360</f>
        <v>193.33333333333337</v>
      </c>
    </row>
    <row r="359" spans="1:18" ht="66.599999999999994" customHeight="1" x14ac:dyDescent="0.3">
      <c r="A359" s="19" t="s">
        <v>19</v>
      </c>
      <c r="B359" s="29" t="s">
        <v>200</v>
      </c>
      <c r="C359" s="29"/>
      <c r="D359" s="29"/>
      <c r="E359" s="29"/>
      <c r="F359" s="16" t="s">
        <v>2</v>
      </c>
      <c r="G359" s="21" t="s">
        <v>2</v>
      </c>
      <c r="H359" s="21" t="s">
        <v>2</v>
      </c>
      <c r="I359" s="21" t="s">
        <v>2</v>
      </c>
      <c r="J359" s="21" t="s">
        <v>2</v>
      </c>
      <c r="K359" s="20" t="s">
        <v>2</v>
      </c>
      <c r="L359" s="20" t="s">
        <v>2</v>
      </c>
      <c r="M359" s="20" t="s">
        <v>2</v>
      </c>
      <c r="N359" s="20" t="s">
        <v>2</v>
      </c>
      <c r="O359" s="20" t="s">
        <v>2</v>
      </c>
      <c r="P359" s="20" t="s">
        <v>2</v>
      </c>
      <c r="Q359" s="20" t="s">
        <v>2</v>
      </c>
      <c r="R359" s="23"/>
    </row>
    <row r="360" spans="1:18" x14ac:dyDescent="0.3">
      <c r="A360" s="26" t="s">
        <v>20</v>
      </c>
      <c r="B360" s="25" t="s">
        <v>201</v>
      </c>
      <c r="C360" s="48" t="s">
        <v>83</v>
      </c>
      <c r="D360" s="35" t="s">
        <v>45</v>
      </c>
      <c r="E360" s="35" t="s">
        <v>84</v>
      </c>
      <c r="F360" s="17" t="s">
        <v>42</v>
      </c>
      <c r="G360" s="21">
        <v>18484645.66</v>
      </c>
      <c r="H360" s="21">
        <f t="shared" ref="H360:I360" si="80">H361+H362+H363</f>
        <v>3371535.0500000003</v>
      </c>
      <c r="I360" s="21">
        <f t="shared" si="80"/>
        <v>3371535.0500000003</v>
      </c>
      <c r="J360" s="23">
        <f>I360/H360</f>
        <v>1</v>
      </c>
      <c r="K360" s="22" t="s">
        <v>2</v>
      </c>
      <c r="L360" s="22" t="s">
        <v>2</v>
      </c>
      <c r="M360" s="22" t="s">
        <v>2</v>
      </c>
      <c r="N360" s="22" t="s">
        <v>2</v>
      </c>
      <c r="O360" s="22" t="s">
        <v>2</v>
      </c>
      <c r="P360" s="22" t="s">
        <v>2</v>
      </c>
      <c r="Q360" s="36">
        <f>(P368+P371+P372+P375+P384+P388+P412+P416+P428+P488)/10*100</f>
        <v>193.33333333333337</v>
      </c>
      <c r="R360" s="23"/>
    </row>
    <row r="361" spans="1:18" ht="27.6" x14ac:dyDescent="0.3">
      <c r="A361" s="26"/>
      <c r="B361" s="25"/>
      <c r="C361" s="48"/>
      <c r="D361" s="35"/>
      <c r="E361" s="35"/>
      <c r="F361" s="17" t="s">
        <v>146</v>
      </c>
      <c r="G361" s="21">
        <v>201000</v>
      </c>
      <c r="H361" s="21">
        <f>H365+H369+H373+H377+H469+H473+H477+H481+H485+H489+H493+H497+H501+H505+H509+H513+H517+H521</f>
        <v>0</v>
      </c>
      <c r="I361" s="21">
        <f>I365+I369+I373+I377+I469+I473+I477+I481+I485+I489+I493+I497+I501+I505+I509+I513+I517+I521</f>
        <v>0</v>
      </c>
      <c r="J361" s="23"/>
      <c r="K361" s="22"/>
      <c r="L361" s="22"/>
      <c r="M361" s="22"/>
      <c r="N361" s="22"/>
      <c r="O361" s="22"/>
      <c r="P361" s="22"/>
      <c r="Q361" s="36"/>
      <c r="R361" s="23"/>
    </row>
    <row r="362" spans="1:18" ht="27.6" x14ac:dyDescent="0.3">
      <c r="A362" s="26"/>
      <c r="B362" s="25"/>
      <c r="C362" s="48"/>
      <c r="D362" s="35"/>
      <c r="E362" s="35"/>
      <c r="F362" s="17" t="s">
        <v>44</v>
      </c>
      <c r="G362" s="21">
        <v>16137000</v>
      </c>
      <c r="H362" s="21">
        <f t="shared" ref="H362:I363" si="81">H366+H370+H374+H378+H470+H474+H478+H482+H486+H490+H494+H498+H502+H506+H510+H514+H518+H522</f>
        <v>2909693.62</v>
      </c>
      <c r="I362" s="21">
        <f t="shared" si="81"/>
        <v>2909693.62</v>
      </c>
      <c r="J362" s="23"/>
      <c r="K362" s="22"/>
      <c r="L362" s="22"/>
      <c r="M362" s="22"/>
      <c r="N362" s="22"/>
      <c r="O362" s="22"/>
      <c r="P362" s="22"/>
      <c r="Q362" s="36"/>
      <c r="R362" s="23"/>
    </row>
    <row r="363" spans="1:18" ht="27.6" x14ac:dyDescent="0.3">
      <c r="A363" s="26"/>
      <c r="B363" s="25"/>
      <c r="C363" s="48"/>
      <c r="D363" s="35"/>
      <c r="E363" s="35"/>
      <c r="F363" s="17" t="s">
        <v>43</v>
      </c>
      <c r="G363" s="21">
        <v>3659851.41</v>
      </c>
      <c r="H363" s="21">
        <f t="shared" si="81"/>
        <v>461841.43</v>
      </c>
      <c r="I363" s="21">
        <f t="shared" si="81"/>
        <v>461841.43</v>
      </c>
      <c r="J363" s="23"/>
      <c r="K363" s="22"/>
      <c r="L363" s="22"/>
      <c r="M363" s="22"/>
      <c r="N363" s="22"/>
      <c r="O363" s="22"/>
      <c r="P363" s="22"/>
      <c r="Q363" s="36"/>
      <c r="R363" s="23"/>
    </row>
    <row r="364" spans="1:18" x14ac:dyDescent="0.3">
      <c r="A364" s="26" t="s">
        <v>21</v>
      </c>
      <c r="B364" s="25" t="s">
        <v>202</v>
      </c>
      <c r="C364" s="48" t="s">
        <v>83</v>
      </c>
      <c r="D364" s="35" t="s">
        <v>45</v>
      </c>
      <c r="E364" s="35" t="s">
        <v>84</v>
      </c>
      <c r="F364" s="17" t="s">
        <v>42</v>
      </c>
      <c r="G364" s="21">
        <v>0</v>
      </c>
      <c r="H364" s="21">
        <f t="shared" ref="H364:I364" si="82">H366+H367</f>
        <v>0</v>
      </c>
      <c r="I364" s="21">
        <f t="shared" si="82"/>
        <v>0</v>
      </c>
      <c r="J364" s="23">
        <v>0</v>
      </c>
      <c r="K364" s="22" t="s">
        <v>2</v>
      </c>
      <c r="L364" s="22" t="s">
        <v>2</v>
      </c>
      <c r="M364" s="22" t="s">
        <v>2</v>
      </c>
      <c r="N364" s="22" t="s">
        <v>2</v>
      </c>
      <c r="O364" s="22" t="s">
        <v>2</v>
      </c>
      <c r="P364" s="22" t="s">
        <v>2</v>
      </c>
      <c r="Q364" s="36"/>
      <c r="R364" s="23"/>
    </row>
    <row r="365" spans="1:18" ht="27.6" x14ac:dyDescent="0.3">
      <c r="A365" s="26"/>
      <c r="B365" s="25"/>
      <c r="C365" s="48"/>
      <c r="D365" s="35"/>
      <c r="E365" s="35"/>
      <c r="F365" s="17" t="s">
        <v>146</v>
      </c>
      <c r="G365" s="21">
        <v>0</v>
      </c>
      <c r="H365" s="21">
        <v>0</v>
      </c>
      <c r="I365" s="21">
        <v>0</v>
      </c>
      <c r="J365" s="23"/>
      <c r="K365" s="22"/>
      <c r="L365" s="22"/>
      <c r="M365" s="22"/>
      <c r="N365" s="22"/>
      <c r="O365" s="22"/>
      <c r="P365" s="22"/>
      <c r="Q365" s="36"/>
      <c r="R365" s="23"/>
    </row>
    <row r="366" spans="1:18" ht="27.6" x14ac:dyDescent="0.3">
      <c r="A366" s="26"/>
      <c r="B366" s="25"/>
      <c r="C366" s="48"/>
      <c r="D366" s="35"/>
      <c r="E366" s="35"/>
      <c r="F366" s="17" t="s">
        <v>44</v>
      </c>
      <c r="G366" s="21">
        <v>0</v>
      </c>
      <c r="H366" s="21">
        <v>0</v>
      </c>
      <c r="I366" s="21">
        <v>0</v>
      </c>
      <c r="J366" s="23"/>
      <c r="K366" s="22"/>
      <c r="L366" s="22"/>
      <c r="M366" s="22"/>
      <c r="N366" s="22"/>
      <c r="O366" s="22"/>
      <c r="P366" s="22"/>
      <c r="Q366" s="36"/>
      <c r="R366" s="23"/>
    </row>
    <row r="367" spans="1:18" ht="27.6" x14ac:dyDescent="0.3">
      <c r="A367" s="26"/>
      <c r="B367" s="25"/>
      <c r="C367" s="48"/>
      <c r="D367" s="35"/>
      <c r="E367" s="35"/>
      <c r="F367" s="17" t="s">
        <v>43</v>
      </c>
      <c r="G367" s="21">
        <v>0</v>
      </c>
      <c r="H367" s="21">
        <v>0</v>
      </c>
      <c r="I367" s="21">
        <v>0</v>
      </c>
      <c r="J367" s="23"/>
      <c r="K367" s="22"/>
      <c r="L367" s="22"/>
      <c r="M367" s="22"/>
      <c r="N367" s="22"/>
      <c r="O367" s="22"/>
      <c r="P367" s="22"/>
      <c r="Q367" s="36"/>
      <c r="R367" s="23"/>
    </row>
    <row r="368" spans="1:18" x14ac:dyDescent="0.3">
      <c r="A368" s="26" t="s">
        <v>22</v>
      </c>
      <c r="B368" s="25" t="s">
        <v>203</v>
      </c>
      <c r="C368" s="48" t="s">
        <v>83</v>
      </c>
      <c r="D368" s="35" t="s">
        <v>45</v>
      </c>
      <c r="E368" s="35" t="s">
        <v>84</v>
      </c>
      <c r="F368" s="17" t="s">
        <v>42</v>
      </c>
      <c r="G368" s="21">
        <v>0</v>
      </c>
      <c r="H368" s="21">
        <f t="shared" ref="H368:I368" si="83">H370+H371</f>
        <v>0</v>
      </c>
      <c r="I368" s="21">
        <f t="shared" si="83"/>
        <v>0</v>
      </c>
      <c r="J368" s="23">
        <v>0</v>
      </c>
      <c r="K368" s="25" t="s">
        <v>204</v>
      </c>
      <c r="L368" s="25" t="s">
        <v>106</v>
      </c>
      <c r="M368" s="22">
        <v>6</v>
      </c>
      <c r="N368" s="22">
        <v>1</v>
      </c>
      <c r="O368" s="22">
        <v>1</v>
      </c>
      <c r="P368" s="23">
        <f>O368/N368</f>
        <v>1</v>
      </c>
      <c r="Q368" s="36"/>
      <c r="R368" s="23"/>
    </row>
    <row r="369" spans="1:18" ht="27.6" x14ac:dyDescent="0.3">
      <c r="A369" s="26"/>
      <c r="B369" s="25"/>
      <c r="C369" s="48"/>
      <c r="D369" s="35"/>
      <c r="E369" s="35"/>
      <c r="F369" s="17" t="s">
        <v>146</v>
      </c>
      <c r="G369" s="21">
        <v>0</v>
      </c>
      <c r="H369" s="21">
        <v>0</v>
      </c>
      <c r="I369" s="21">
        <v>0</v>
      </c>
      <c r="J369" s="23"/>
      <c r="K369" s="25"/>
      <c r="L369" s="25"/>
      <c r="M369" s="22"/>
      <c r="N369" s="22"/>
      <c r="O369" s="22"/>
      <c r="P369" s="23"/>
      <c r="Q369" s="36"/>
      <c r="R369" s="23"/>
    </row>
    <row r="370" spans="1:18" ht="27.6" x14ac:dyDescent="0.3">
      <c r="A370" s="26"/>
      <c r="B370" s="25"/>
      <c r="C370" s="48"/>
      <c r="D370" s="35"/>
      <c r="E370" s="35"/>
      <c r="F370" s="17" t="s">
        <v>44</v>
      </c>
      <c r="G370" s="21">
        <v>0</v>
      </c>
      <c r="H370" s="21">
        <v>0</v>
      </c>
      <c r="I370" s="21">
        <v>0</v>
      </c>
      <c r="J370" s="23"/>
      <c r="K370" s="25"/>
      <c r="L370" s="25"/>
      <c r="M370" s="22"/>
      <c r="N370" s="22"/>
      <c r="O370" s="22"/>
      <c r="P370" s="23"/>
      <c r="Q370" s="36"/>
      <c r="R370" s="23"/>
    </row>
    <row r="371" spans="1:18" ht="41.4" x14ac:dyDescent="0.3">
      <c r="A371" s="26"/>
      <c r="B371" s="25"/>
      <c r="C371" s="48"/>
      <c r="D371" s="35"/>
      <c r="E371" s="35"/>
      <c r="F371" s="17" t="s">
        <v>43</v>
      </c>
      <c r="G371" s="21">
        <v>0</v>
      </c>
      <c r="H371" s="21">
        <v>0</v>
      </c>
      <c r="I371" s="21">
        <v>0</v>
      </c>
      <c r="J371" s="23"/>
      <c r="K371" s="16" t="s">
        <v>205</v>
      </c>
      <c r="L371" s="16" t="s">
        <v>206</v>
      </c>
      <c r="M371" s="20">
        <v>30</v>
      </c>
      <c r="N371" s="20">
        <v>1</v>
      </c>
      <c r="O371" s="20">
        <v>5</v>
      </c>
      <c r="P371" s="21">
        <f>O371/N371</f>
        <v>5</v>
      </c>
      <c r="Q371" s="36"/>
      <c r="R371" s="23"/>
    </row>
    <row r="372" spans="1:18" x14ac:dyDescent="0.3">
      <c r="A372" s="26" t="s">
        <v>23</v>
      </c>
      <c r="B372" s="25" t="s">
        <v>207</v>
      </c>
      <c r="C372" s="48" t="s">
        <v>83</v>
      </c>
      <c r="D372" s="35" t="s">
        <v>45</v>
      </c>
      <c r="E372" s="35" t="s">
        <v>84</v>
      </c>
      <c r="F372" s="17" t="s">
        <v>42</v>
      </c>
      <c r="G372" s="21">
        <v>1332000</v>
      </c>
      <c r="H372" s="21">
        <f t="shared" ref="H372:I372" si="84">H373+H374+H375</f>
        <v>0</v>
      </c>
      <c r="I372" s="21">
        <f t="shared" si="84"/>
        <v>0</v>
      </c>
      <c r="J372" s="23">
        <v>0</v>
      </c>
      <c r="K372" s="42" t="s">
        <v>208</v>
      </c>
      <c r="L372" s="22" t="s">
        <v>107</v>
      </c>
      <c r="M372" s="22">
        <v>50</v>
      </c>
      <c r="N372" s="22">
        <v>10</v>
      </c>
      <c r="O372" s="22">
        <v>29</v>
      </c>
      <c r="P372" s="23">
        <f>O372/N372</f>
        <v>2.9</v>
      </c>
      <c r="Q372" s="36"/>
      <c r="R372" s="23"/>
    </row>
    <row r="373" spans="1:18" ht="27.6" x14ac:dyDescent="0.3">
      <c r="A373" s="26"/>
      <c r="B373" s="25"/>
      <c r="C373" s="48"/>
      <c r="D373" s="35"/>
      <c r="E373" s="35"/>
      <c r="F373" s="17" t="s">
        <v>146</v>
      </c>
      <c r="G373" s="21">
        <v>0</v>
      </c>
      <c r="H373" s="21">
        <v>0</v>
      </c>
      <c r="I373" s="21">
        <v>0</v>
      </c>
      <c r="J373" s="23"/>
      <c r="K373" s="42"/>
      <c r="L373" s="22"/>
      <c r="M373" s="22"/>
      <c r="N373" s="22"/>
      <c r="O373" s="22"/>
      <c r="P373" s="23"/>
      <c r="Q373" s="36"/>
      <c r="R373" s="23"/>
    </row>
    <row r="374" spans="1:18" ht="27.6" x14ac:dyDescent="0.3">
      <c r="A374" s="26"/>
      <c r="B374" s="25"/>
      <c r="C374" s="48"/>
      <c r="D374" s="35"/>
      <c r="E374" s="35"/>
      <c r="F374" s="17" t="s">
        <v>44</v>
      </c>
      <c r="G374" s="21">
        <v>1938000</v>
      </c>
      <c r="H374" s="21">
        <v>0</v>
      </c>
      <c r="I374" s="21">
        <v>0</v>
      </c>
      <c r="J374" s="23"/>
      <c r="K374" s="42"/>
      <c r="L374" s="22"/>
      <c r="M374" s="22"/>
      <c r="N374" s="22"/>
      <c r="O374" s="22"/>
      <c r="P374" s="23"/>
      <c r="Q374" s="36"/>
      <c r="R374" s="23"/>
    </row>
    <row r="375" spans="1:18" ht="55.2" x14ac:dyDescent="0.3">
      <c r="A375" s="26"/>
      <c r="B375" s="25"/>
      <c r="C375" s="48"/>
      <c r="D375" s="35"/>
      <c r="E375" s="35"/>
      <c r="F375" s="17" t="s">
        <v>43</v>
      </c>
      <c r="G375" s="21">
        <v>40000</v>
      </c>
      <c r="H375" s="21">
        <v>0</v>
      </c>
      <c r="I375" s="21">
        <v>0</v>
      </c>
      <c r="J375" s="23"/>
      <c r="K375" s="14" t="s">
        <v>108</v>
      </c>
      <c r="L375" s="20" t="s">
        <v>67</v>
      </c>
      <c r="M375" s="20" t="s">
        <v>2</v>
      </c>
      <c r="N375" s="20">
        <v>30</v>
      </c>
      <c r="O375" s="20">
        <v>53</v>
      </c>
      <c r="P375" s="21">
        <f>O375/N375</f>
        <v>1.7666666666666666</v>
      </c>
      <c r="Q375" s="36"/>
      <c r="R375" s="23"/>
    </row>
    <row r="376" spans="1:18" x14ac:dyDescent="0.3">
      <c r="A376" s="26" t="s">
        <v>37</v>
      </c>
      <c r="B376" s="25" t="s">
        <v>209</v>
      </c>
      <c r="C376" s="48" t="s">
        <v>83</v>
      </c>
      <c r="D376" s="35" t="s">
        <v>45</v>
      </c>
      <c r="E376" s="35" t="s">
        <v>84</v>
      </c>
      <c r="F376" s="17" t="s">
        <v>42</v>
      </c>
      <c r="G376" s="21">
        <v>2443720</v>
      </c>
      <c r="H376" s="21">
        <f t="shared" ref="H376:I376" si="85">H377+H378+H379</f>
        <v>410000</v>
      </c>
      <c r="I376" s="21">
        <f t="shared" si="85"/>
        <v>410000</v>
      </c>
      <c r="J376" s="23">
        <f t="shared" ref="J376:J380" si="86">I376/H376</f>
        <v>1</v>
      </c>
      <c r="K376" s="22" t="s">
        <v>2</v>
      </c>
      <c r="L376" s="22" t="s">
        <v>2</v>
      </c>
      <c r="M376" s="22" t="s">
        <v>2</v>
      </c>
      <c r="N376" s="22" t="s">
        <v>2</v>
      </c>
      <c r="O376" s="22" t="s">
        <v>2</v>
      </c>
      <c r="P376" s="22" t="s">
        <v>2</v>
      </c>
      <c r="Q376" s="36"/>
      <c r="R376" s="23"/>
    </row>
    <row r="377" spans="1:18" ht="27.6" x14ac:dyDescent="0.3">
      <c r="A377" s="26"/>
      <c r="B377" s="25"/>
      <c r="C377" s="48"/>
      <c r="D377" s="35"/>
      <c r="E377" s="35"/>
      <c r="F377" s="17" t="s">
        <v>146</v>
      </c>
      <c r="G377" s="21">
        <v>0</v>
      </c>
      <c r="H377" s="21">
        <v>0</v>
      </c>
      <c r="I377" s="21">
        <v>0</v>
      </c>
      <c r="J377" s="23"/>
      <c r="K377" s="22"/>
      <c r="L377" s="22"/>
      <c r="M377" s="22"/>
      <c r="N377" s="22"/>
      <c r="O377" s="22"/>
      <c r="P377" s="22"/>
      <c r="Q377" s="36"/>
      <c r="R377" s="23"/>
    </row>
    <row r="378" spans="1:18" ht="27.6" x14ac:dyDescent="0.3">
      <c r="A378" s="26"/>
      <c r="B378" s="25"/>
      <c r="C378" s="48"/>
      <c r="D378" s="35"/>
      <c r="E378" s="35"/>
      <c r="F378" s="17" t="s">
        <v>44</v>
      </c>
      <c r="G378" s="21">
        <v>0</v>
      </c>
      <c r="H378" s="21">
        <v>0</v>
      </c>
      <c r="I378" s="21">
        <v>0</v>
      </c>
      <c r="J378" s="23"/>
      <c r="K378" s="22"/>
      <c r="L378" s="22"/>
      <c r="M378" s="22"/>
      <c r="N378" s="22"/>
      <c r="O378" s="22"/>
      <c r="P378" s="22"/>
      <c r="Q378" s="36"/>
      <c r="R378" s="23"/>
    </row>
    <row r="379" spans="1:18" ht="27.6" x14ac:dyDescent="0.3">
      <c r="A379" s="26"/>
      <c r="B379" s="25"/>
      <c r="C379" s="48"/>
      <c r="D379" s="35"/>
      <c r="E379" s="35"/>
      <c r="F379" s="17" t="s">
        <v>43</v>
      </c>
      <c r="G379" s="21">
        <v>2443720</v>
      </c>
      <c r="H379" s="21">
        <f t="shared" ref="H379:I379" si="87">H383+H387+H391+H395+H399+H403+H407+H411+H415+H419+H423+H427+H431+H435+H439+H443+H447+H451+H455+H459+H463+H467</f>
        <v>410000</v>
      </c>
      <c r="I379" s="21">
        <f t="shared" si="87"/>
        <v>410000</v>
      </c>
      <c r="J379" s="23"/>
      <c r="K379" s="22"/>
      <c r="L379" s="22"/>
      <c r="M379" s="22"/>
      <c r="N379" s="22"/>
      <c r="O379" s="22"/>
      <c r="P379" s="22"/>
      <c r="Q379" s="36"/>
      <c r="R379" s="23"/>
    </row>
    <row r="380" spans="1:18" x14ac:dyDescent="0.3">
      <c r="A380" s="26" t="s">
        <v>210</v>
      </c>
      <c r="B380" s="25" t="s">
        <v>211</v>
      </c>
      <c r="C380" s="48" t="s">
        <v>83</v>
      </c>
      <c r="D380" s="35" t="s">
        <v>45</v>
      </c>
      <c r="E380" s="35" t="s">
        <v>84</v>
      </c>
      <c r="F380" s="17" t="s">
        <v>42</v>
      </c>
      <c r="G380" s="21">
        <v>1710720</v>
      </c>
      <c r="H380" s="21">
        <f t="shared" ref="H380:I380" si="88">H381+H382+H383</f>
        <v>250000</v>
      </c>
      <c r="I380" s="21">
        <f t="shared" si="88"/>
        <v>250000</v>
      </c>
      <c r="J380" s="23">
        <f t="shared" si="86"/>
        <v>1</v>
      </c>
      <c r="K380" s="22" t="s">
        <v>2</v>
      </c>
      <c r="L380" s="22" t="s">
        <v>2</v>
      </c>
      <c r="M380" s="22" t="s">
        <v>2</v>
      </c>
      <c r="N380" s="22" t="s">
        <v>2</v>
      </c>
      <c r="O380" s="22" t="s">
        <v>2</v>
      </c>
      <c r="P380" s="22" t="s">
        <v>2</v>
      </c>
      <c r="Q380" s="36"/>
      <c r="R380" s="23"/>
    </row>
    <row r="381" spans="1:18" ht="27.6" x14ac:dyDescent="0.3">
      <c r="A381" s="26"/>
      <c r="B381" s="25"/>
      <c r="C381" s="48"/>
      <c r="D381" s="35"/>
      <c r="E381" s="35"/>
      <c r="F381" s="17" t="s">
        <v>146</v>
      </c>
      <c r="G381" s="21">
        <v>0</v>
      </c>
      <c r="H381" s="21">
        <v>0</v>
      </c>
      <c r="I381" s="21">
        <v>0</v>
      </c>
      <c r="J381" s="23"/>
      <c r="K381" s="22"/>
      <c r="L381" s="22"/>
      <c r="M381" s="22"/>
      <c r="N381" s="22"/>
      <c r="O381" s="22"/>
      <c r="P381" s="22"/>
      <c r="Q381" s="36"/>
      <c r="R381" s="23"/>
    </row>
    <row r="382" spans="1:18" ht="27.6" x14ac:dyDescent="0.3">
      <c r="A382" s="26"/>
      <c r="B382" s="25"/>
      <c r="C382" s="48"/>
      <c r="D382" s="35"/>
      <c r="E382" s="35"/>
      <c r="F382" s="17" t="s">
        <v>44</v>
      </c>
      <c r="G382" s="21">
        <v>0</v>
      </c>
      <c r="H382" s="21">
        <v>0</v>
      </c>
      <c r="I382" s="21">
        <v>0</v>
      </c>
      <c r="J382" s="23"/>
      <c r="K382" s="22"/>
      <c r="L382" s="22"/>
      <c r="M382" s="22"/>
      <c r="N382" s="22"/>
      <c r="O382" s="22"/>
      <c r="P382" s="22"/>
      <c r="Q382" s="36"/>
      <c r="R382" s="23"/>
    </row>
    <row r="383" spans="1:18" ht="27.6" x14ac:dyDescent="0.3">
      <c r="A383" s="26"/>
      <c r="B383" s="25"/>
      <c r="C383" s="48"/>
      <c r="D383" s="35"/>
      <c r="E383" s="35"/>
      <c r="F383" s="17" t="s">
        <v>43</v>
      </c>
      <c r="G383" s="21">
        <v>1710720</v>
      </c>
      <c r="H383" s="21">
        <v>250000</v>
      </c>
      <c r="I383" s="21">
        <v>250000</v>
      </c>
      <c r="J383" s="23"/>
      <c r="K383" s="22"/>
      <c r="L383" s="22"/>
      <c r="M383" s="22"/>
      <c r="N383" s="22"/>
      <c r="O383" s="22"/>
      <c r="P383" s="22"/>
      <c r="Q383" s="36"/>
      <c r="R383" s="23"/>
    </row>
    <row r="384" spans="1:18" x14ac:dyDescent="0.3">
      <c r="A384" s="26" t="s">
        <v>213</v>
      </c>
      <c r="B384" s="25" t="s">
        <v>212</v>
      </c>
      <c r="C384" s="48" t="s">
        <v>83</v>
      </c>
      <c r="D384" s="35" t="s">
        <v>45</v>
      </c>
      <c r="E384" s="35" t="s">
        <v>84</v>
      </c>
      <c r="F384" s="17" t="s">
        <v>42</v>
      </c>
      <c r="G384" s="21">
        <v>118000</v>
      </c>
      <c r="H384" s="21">
        <f t="shared" ref="H384:I384" si="89">H385+H386+H387</f>
        <v>30000</v>
      </c>
      <c r="I384" s="21">
        <f t="shared" si="89"/>
        <v>30000</v>
      </c>
      <c r="J384" s="23">
        <v>0</v>
      </c>
      <c r="K384" s="25" t="s">
        <v>214</v>
      </c>
      <c r="L384" s="22" t="s">
        <v>79</v>
      </c>
      <c r="M384" s="22">
        <v>36</v>
      </c>
      <c r="N384" s="22">
        <v>6</v>
      </c>
      <c r="O384" s="22">
        <v>12</v>
      </c>
      <c r="P384" s="23">
        <f>O384/N384</f>
        <v>2</v>
      </c>
      <c r="Q384" s="36"/>
      <c r="R384" s="23"/>
    </row>
    <row r="385" spans="1:18" ht="27.6" x14ac:dyDescent="0.3">
      <c r="A385" s="26"/>
      <c r="B385" s="25"/>
      <c r="C385" s="48"/>
      <c r="D385" s="35"/>
      <c r="E385" s="35"/>
      <c r="F385" s="17" t="s">
        <v>146</v>
      </c>
      <c r="G385" s="21">
        <v>0</v>
      </c>
      <c r="H385" s="21">
        <v>0</v>
      </c>
      <c r="I385" s="21">
        <v>0</v>
      </c>
      <c r="J385" s="23"/>
      <c r="K385" s="25"/>
      <c r="L385" s="22"/>
      <c r="M385" s="22"/>
      <c r="N385" s="22"/>
      <c r="O385" s="22"/>
      <c r="P385" s="23"/>
      <c r="Q385" s="36"/>
      <c r="R385" s="23"/>
    </row>
    <row r="386" spans="1:18" ht="27.6" x14ac:dyDescent="0.3">
      <c r="A386" s="26"/>
      <c r="B386" s="25"/>
      <c r="C386" s="48"/>
      <c r="D386" s="35"/>
      <c r="E386" s="35"/>
      <c r="F386" s="17" t="s">
        <v>44</v>
      </c>
      <c r="G386" s="21">
        <v>0</v>
      </c>
      <c r="H386" s="21">
        <v>0</v>
      </c>
      <c r="I386" s="21">
        <v>0</v>
      </c>
      <c r="J386" s="23"/>
      <c r="K386" s="25"/>
      <c r="L386" s="22"/>
      <c r="M386" s="22"/>
      <c r="N386" s="22"/>
      <c r="O386" s="22"/>
      <c r="P386" s="23"/>
      <c r="Q386" s="36"/>
      <c r="R386" s="23"/>
    </row>
    <row r="387" spans="1:18" ht="27.6" x14ac:dyDescent="0.3">
      <c r="A387" s="26"/>
      <c r="B387" s="25"/>
      <c r="C387" s="48"/>
      <c r="D387" s="35"/>
      <c r="E387" s="35"/>
      <c r="F387" s="17" t="s">
        <v>43</v>
      </c>
      <c r="G387" s="21">
        <v>118000</v>
      </c>
      <c r="H387" s="21">
        <v>30000</v>
      </c>
      <c r="I387" s="21">
        <v>30000</v>
      </c>
      <c r="J387" s="23"/>
      <c r="K387" s="25"/>
      <c r="L387" s="22"/>
      <c r="M387" s="22"/>
      <c r="N387" s="22"/>
      <c r="O387" s="22"/>
      <c r="P387" s="23"/>
      <c r="Q387" s="36"/>
      <c r="R387" s="23"/>
    </row>
    <row r="388" spans="1:18" x14ac:dyDescent="0.3">
      <c r="A388" s="26" t="s">
        <v>215</v>
      </c>
      <c r="B388" s="25" t="s">
        <v>89</v>
      </c>
      <c r="C388" s="48" t="s">
        <v>83</v>
      </c>
      <c r="D388" s="35" t="s">
        <v>45</v>
      </c>
      <c r="E388" s="35" t="s">
        <v>84</v>
      </c>
      <c r="F388" s="17" t="s">
        <v>42</v>
      </c>
      <c r="G388" s="21">
        <v>128000</v>
      </c>
      <c r="H388" s="21">
        <f t="shared" ref="H388:I388" si="90">H389+H390+H391</f>
        <v>0</v>
      </c>
      <c r="I388" s="21">
        <f t="shared" si="90"/>
        <v>0</v>
      </c>
      <c r="J388" s="23">
        <v>0</v>
      </c>
      <c r="K388" s="25" t="s">
        <v>109</v>
      </c>
      <c r="L388" s="22" t="s">
        <v>216</v>
      </c>
      <c r="M388" s="22">
        <v>133220</v>
      </c>
      <c r="N388" s="22">
        <v>16478</v>
      </c>
      <c r="O388" s="22">
        <v>16478</v>
      </c>
      <c r="P388" s="23">
        <f>O388/N388</f>
        <v>1</v>
      </c>
      <c r="Q388" s="36"/>
      <c r="R388" s="23"/>
    </row>
    <row r="389" spans="1:18" ht="27.6" x14ac:dyDescent="0.3">
      <c r="A389" s="26"/>
      <c r="B389" s="25"/>
      <c r="C389" s="48"/>
      <c r="D389" s="35"/>
      <c r="E389" s="35"/>
      <c r="F389" s="17" t="s">
        <v>146</v>
      </c>
      <c r="G389" s="21">
        <v>0</v>
      </c>
      <c r="H389" s="21">
        <v>0</v>
      </c>
      <c r="I389" s="21">
        <v>0</v>
      </c>
      <c r="J389" s="23"/>
      <c r="K389" s="25"/>
      <c r="L389" s="22"/>
      <c r="M389" s="22"/>
      <c r="N389" s="22"/>
      <c r="O389" s="22"/>
      <c r="P389" s="23"/>
      <c r="Q389" s="36"/>
      <c r="R389" s="23"/>
    </row>
    <row r="390" spans="1:18" ht="27.6" x14ac:dyDescent="0.3">
      <c r="A390" s="26"/>
      <c r="B390" s="25"/>
      <c r="C390" s="48"/>
      <c r="D390" s="35"/>
      <c r="E390" s="35"/>
      <c r="F390" s="17" t="s">
        <v>44</v>
      </c>
      <c r="G390" s="21">
        <v>0</v>
      </c>
      <c r="H390" s="21">
        <v>0</v>
      </c>
      <c r="I390" s="21">
        <v>0</v>
      </c>
      <c r="J390" s="23"/>
      <c r="K390" s="25"/>
      <c r="L390" s="22"/>
      <c r="M390" s="22"/>
      <c r="N390" s="22"/>
      <c r="O390" s="22"/>
      <c r="P390" s="23"/>
      <c r="Q390" s="36"/>
      <c r="R390" s="23"/>
    </row>
    <row r="391" spans="1:18" ht="43.8" customHeight="1" x14ac:dyDescent="0.3">
      <c r="A391" s="26"/>
      <c r="B391" s="25"/>
      <c r="C391" s="48"/>
      <c r="D391" s="35"/>
      <c r="E391" s="35"/>
      <c r="F391" s="17" t="s">
        <v>43</v>
      </c>
      <c r="G391" s="21">
        <v>128000</v>
      </c>
      <c r="H391" s="21">
        <v>0</v>
      </c>
      <c r="I391" s="21">
        <v>0</v>
      </c>
      <c r="J391" s="23"/>
      <c r="K391" s="25"/>
      <c r="L391" s="22"/>
      <c r="M391" s="22"/>
      <c r="N391" s="22"/>
      <c r="O391" s="22"/>
      <c r="P391" s="23"/>
      <c r="Q391" s="36"/>
      <c r="R391" s="23"/>
    </row>
    <row r="392" spans="1:18" x14ac:dyDescent="0.3">
      <c r="A392" s="26" t="s">
        <v>217</v>
      </c>
      <c r="B392" s="25" t="s">
        <v>218</v>
      </c>
      <c r="C392" s="48" t="s">
        <v>83</v>
      </c>
      <c r="D392" s="35" t="s">
        <v>45</v>
      </c>
      <c r="E392" s="35" t="s">
        <v>84</v>
      </c>
      <c r="F392" s="17" t="s">
        <v>42</v>
      </c>
      <c r="G392" s="21">
        <v>0</v>
      </c>
      <c r="H392" s="21">
        <f t="shared" ref="H392:I392" si="91">H393+H394+H395</f>
        <v>0</v>
      </c>
      <c r="I392" s="21">
        <f t="shared" si="91"/>
        <v>0</v>
      </c>
      <c r="J392" s="23">
        <v>0</v>
      </c>
      <c r="K392" s="22" t="s">
        <v>2</v>
      </c>
      <c r="L392" s="22" t="s">
        <v>2</v>
      </c>
      <c r="M392" s="22" t="s">
        <v>2</v>
      </c>
      <c r="N392" s="22" t="s">
        <v>2</v>
      </c>
      <c r="O392" s="22" t="s">
        <v>2</v>
      </c>
      <c r="P392" s="22" t="s">
        <v>2</v>
      </c>
      <c r="Q392" s="36"/>
      <c r="R392" s="23"/>
    </row>
    <row r="393" spans="1:18" ht="27.6" x14ac:dyDescent="0.3">
      <c r="A393" s="26"/>
      <c r="B393" s="25"/>
      <c r="C393" s="48"/>
      <c r="D393" s="35"/>
      <c r="E393" s="35"/>
      <c r="F393" s="17" t="s">
        <v>146</v>
      </c>
      <c r="G393" s="21">
        <v>0</v>
      </c>
      <c r="H393" s="21">
        <v>0</v>
      </c>
      <c r="I393" s="21">
        <v>0</v>
      </c>
      <c r="J393" s="23"/>
      <c r="K393" s="22"/>
      <c r="L393" s="22"/>
      <c r="M393" s="22"/>
      <c r="N393" s="22"/>
      <c r="O393" s="22"/>
      <c r="P393" s="22"/>
      <c r="Q393" s="36"/>
      <c r="R393" s="23"/>
    </row>
    <row r="394" spans="1:18" ht="27.6" x14ac:dyDescent="0.3">
      <c r="A394" s="26"/>
      <c r="B394" s="25"/>
      <c r="C394" s="48"/>
      <c r="D394" s="35"/>
      <c r="E394" s="35"/>
      <c r="F394" s="17" t="s">
        <v>44</v>
      </c>
      <c r="G394" s="21">
        <v>0</v>
      </c>
      <c r="H394" s="21">
        <v>0</v>
      </c>
      <c r="I394" s="21">
        <v>0</v>
      </c>
      <c r="J394" s="23"/>
      <c r="K394" s="22"/>
      <c r="L394" s="22"/>
      <c r="M394" s="22"/>
      <c r="N394" s="22"/>
      <c r="O394" s="22"/>
      <c r="P394" s="22"/>
      <c r="Q394" s="36"/>
      <c r="R394" s="23"/>
    </row>
    <row r="395" spans="1:18" ht="41.4" customHeight="1" x14ac:dyDescent="0.3">
      <c r="A395" s="26"/>
      <c r="B395" s="25"/>
      <c r="C395" s="48"/>
      <c r="D395" s="35"/>
      <c r="E395" s="35"/>
      <c r="F395" s="17" t="s">
        <v>43</v>
      </c>
      <c r="G395" s="21">
        <v>0</v>
      </c>
      <c r="H395" s="21">
        <v>0</v>
      </c>
      <c r="I395" s="21">
        <v>0</v>
      </c>
      <c r="J395" s="23"/>
      <c r="K395" s="22"/>
      <c r="L395" s="22"/>
      <c r="M395" s="22"/>
      <c r="N395" s="22"/>
      <c r="O395" s="22"/>
      <c r="P395" s="22"/>
      <c r="Q395" s="36"/>
      <c r="R395" s="23"/>
    </row>
    <row r="396" spans="1:18" x14ac:dyDescent="0.3">
      <c r="A396" s="26" t="s">
        <v>219</v>
      </c>
      <c r="B396" s="25" t="s">
        <v>220</v>
      </c>
      <c r="C396" s="48" t="s">
        <v>83</v>
      </c>
      <c r="D396" s="35" t="s">
        <v>45</v>
      </c>
      <c r="E396" s="35" t="s">
        <v>84</v>
      </c>
      <c r="F396" s="17" t="s">
        <v>42</v>
      </c>
      <c r="G396" s="21">
        <v>72000</v>
      </c>
      <c r="H396" s="21">
        <f t="shared" ref="H396:I396" si="92">H397+H398+H399</f>
        <v>0</v>
      </c>
      <c r="I396" s="21">
        <f t="shared" si="92"/>
        <v>0</v>
      </c>
      <c r="J396" s="23">
        <v>0</v>
      </c>
      <c r="K396" s="25" t="s">
        <v>110</v>
      </c>
      <c r="L396" s="22" t="s">
        <v>67</v>
      </c>
      <c r="M396" s="22" t="s">
        <v>2</v>
      </c>
      <c r="N396" s="22">
        <v>0</v>
      </c>
      <c r="O396" s="22">
        <v>0</v>
      </c>
      <c r="P396" s="22">
        <v>0</v>
      </c>
      <c r="Q396" s="36"/>
      <c r="R396" s="23"/>
    </row>
    <row r="397" spans="1:18" ht="27.6" x14ac:dyDescent="0.3">
      <c r="A397" s="26"/>
      <c r="B397" s="25"/>
      <c r="C397" s="48"/>
      <c r="D397" s="35"/>
      <c r="E397" s="35"/>
      <c r="F397" s="17" t="s">
        <v>146</v>
      </c>
      <c r="G397" s="21">
        <v>0</v>
      </c>
      <c r="H397" s="21">
        <v>0</v>
      </c>
      <c r="I397" s="21">
        <v>0</v>
      </c>
      <c r="J397" s="23"/>
      <c r="K397" s="25"/>
      <c r="L397" s="22"/>
      <c r="M397" s="22"/>
      <c r="N397" s="22"/>
      <c r="O397" s="22"/>
      <c r="P397" s="22"/>
      <c r="Q397" s="36"/>
      <c r="R397" s="23"/>
    </row>
    <row r="398" spans="1:18" ht="27.6" x14ac:dyDescent="0.3">
      <c r="A398" s="26"/>
      <c r="B398" s="25"/>
      <c r="C398" s="48"/>
      <c r="D398" s="35"/>
      <c r="E398" s="35"/>
      <c r="F398" s="17" t="s">
        <v>44</v>
      </c>
      <c r="G398" s="21">
        <v>0</v>
      </c>
      <c r="H398" s="21">
        <v>0</v>
      </c>
      <c r="I398" s="21">
        <v>0</v>
      </c>
      <c r="J398" s="23"/>
      <c r="K398" s="25"/>
      <c r="L398" s="22"/>
      <c r="M398" s="22"/>
      <c r="N398" s="22"/>
      <c r="O398" s="22"/>
      <c r="P398" s="22"/>
      <c r="Q398" s="36"/>
      <c r="R398" s="23"/>
    </row>
    <row r="399" spans="1:18" ht="27.6" x14ac:dyDescent="0.3">
      <c r="A399" s="26"/>
      <c r="B399" s="25"/>
      <c r="C399" s="48"/>
      <c r="D399" s="35"/>
      <c r="E399" s="35"/>
      <c r="F399" s="17" t="s">
        <v>43</v>
      </c>
      <c r="G399" s="21">
        <v>72000</v>
      </c>
      <c r="H399" s="21">
        <v>0</v>
      </c>
      <c r="I399" s="21">
        <v>0</v>
      </c>
      <c r="J399" s="23"/>
      <c r="K399" s="25"/>
      <c r="L399" s="22"/>
      <c r="M399" s="22"/>
      <c r="N399" s="22"/>
      <c r="O399" s="22"/>
      <c r="P399" s="22"/>
      <c r="Q399" s="36"/>
      <c r="R399" s="23"/>
    </row>
    <row r="400" spans="1:18" x14ac:dyDescent="0.3">
      <c r="A400" s="26" t="s">
        <v>221</v>
      </c>
      <c r="B400" s="25" t="s">
        <v>90</v>
      </c>
      <c r="C400" s="48" t="s">
        <v>83</v>
      </c>
      <c r="D400" s="35" t="s">
        <v>45</v>
      </c>
      <c r="E400" s="35" t="s">
        <v>84</v>
      </c>
      <c r="F400" s="17" t="s">
        <v>42</v>
      </c>
      <c r="G400" s="21">
        <v>0</v>
      </c>
      <c r="H400" s="21">
        <f t="shared" ref="H400:I400" si="93">H401+H402+H403</f>
        <v>0</v>
      </c>
      <c r="I400" s="21">
        <f t="shared" si="93"/>
        <v>0</v>
      </c>
      <c r="J400" s="23">
        <v>0</v>
      </c>
      <c r="K400" s="22" t="s">
        <v>2</v>
      </c>
      <c r="L400" s="22" t="s">
        <v>2</v>
      </c>
      <c r="M400" s="22" t="s">
        <v>2</v>
      </c>
      <c r="N400" s="22" t="s">
        <v>2</v>
      </c>
      <c r="O400" s="22" t="s">
        <v>2</v>
      </c>
      <c r="P400" s="22" t="s">
        <v>2</v>
      </c>
      <c r="Q400" s="36"/>
      <c r="R400" s="23"/>
    </row>
    <row r="401" spans="1:18" ht="27.6" x14ac:dyDescent="0.3">
      <c r="A401" s="26"/>
      <c r="B401" s="25"/>
      <c r="C401" s="48"/>
      <c r="D401" s="35"/>
      <c r="E401" s="35"/>
      <c r="F401" s="17" t="s">
        <v>146</v>
      </c>
      <c r="G401" s="21">
        <v>0</v>
      </c>
      <c r="H401" s="21">
        <v>0</v>
      </c>
      <c r="I401" s="21">
        <v>0</v>
      </c>
      <c r="J401" s="23"/>
      <c r="K401" s="22"/>
      <c r="L401" s="22"/>
      <c r="M401" s="22"/>
      <c r="N401" s="22"/>
      <c r="O401" s="22"/>
      <c r="P401" s="22"/>
      <c r="Q401" s="36"/>
      <c r="R401" s="23"/>
    </row>
    <row r="402" spans="1:18" ht="27.6" x14ac:dyDescent="0.3">
      <c r="A402" s="26"/>
      <c r="B402" s="25"/>
      <c r="C402" s="48"/>
      <c r="D402" s="35"/>
      <c r="E402" s="35"/>
      <c r="F402" s="17" t="s">
        <v>44</v>
      </c>
      <c r="G402" s="21">
        <v>0</v>
      </c>
      <c r="H402" s="21">
        <v>0</v>
      </c>
      <c r="I402" s="21">
        <v>0</v>
      </c>
      <c r="J402" s="23"/>
      <c r="K402" s="22"/>
      <c r="L402" s="22"/>
      <c r="M402" s="22"/>
      <c r="N402" s="22"/>
      <c r="O402" s="22"/>
      <c r="P402" s="22"/>
      <c r="Q402" s="36"/>
      <c r="R402" s="23"/>
    </row>
    <row r="403" spans="1:18" ht="27.6" x14ac:dyDescent="0.3">
      <c r="A403" s="26"/>
      <c r="B403" s="25"/>
      <c r="C403" s="48"/>
      <c r="D403" s="35"/>
      <c r="E403" s="35"/>
      <c r="F403" s="17" t="s">
        <v>43</v>
      </c>
      <c r="G403" s="21">
        <v>0</v>
      </c>
      <c r="H403" s="21">
        <v>0</v>
      </c>
      <c r="I403" s="21">
        <v>0</v>
      </c>
      <c r="J403" s="23"/>
      <c r="K403" s="22"/>
      <c r="L403" s="22"/>
      <c r="M403" s="22"/>
      <c r="N403" s="22"/>
      <c r="O403" s="22"/>
      <c r="P403" s="22"/>
      <c r="Q403" s="36"/>
      <c r="R403" s="23"/>
    </row>
    <row r="404" spans="1:18" x14ac:dyDescent="0.3">
      <c r="A404" s="26" t="s">
        <v>222</v>
      </c>
      <c r="B404" s="25" t="s">
        <v>91</v>
      </c>
      <c r="C404" s="48" t="s">
        <v>83</v>
      </c>
      <c r="D404" s="35" t="s">
        <v>45</v>
      </c>
      <c r="E404" s="35" t="s">
        <v>84</v>
      </c>
      <c r="F404" s="17" t="s">
        <v>42</v>
      </c>
      <c r="G404" s="21">
        <v>0</v>
      </c>
      <c r="H404" s="21">
        <f t="shared" ref="H404:I404" si="94">H405+H406+H407</f>
        <v>0</v>
      </c>
      <c r="I404" s="21">
        <f t="shared" si="94"/>
        <v>0</v>
      </c>
      <c r="J404" s="23">
        <v>0</v>
      </c>
      <c r="K404" s="22" t="s">
        <v>2</v>
      </c>
      <c r="L404" s="22" t="s">
        <v>2</v>
      </c>
      <c r="M404" s="22" t="s">
        <v>2</v>
      </c>
      <c r="N404" s="22" t="s">
        <v>2</v>
      </c>
      <c r="O404" s="22" t="s">
        <v>2</v>
      </c>
      <c r="P404" s="22" t="s">
        <v>2</v>
      </c>
      <c r="Q404" s="36"/>
      <c r="R404" s="23"/>
    </row>
    <row r="405" spans="1:18" ht="27.6" x14ac:dyDescent="0.3">
      <c r="A405" s="26"/>
      <c r="B405" s="25"/>
      <c r="C405" s="48"/>
      <c r="D405" s="35"/>
      <c r="E405" s="35"/>
      <c r="F405" s="17" t="s">
        <v>146</v>
      </c>
      <c r="G405" s="21">
        <v>0</v>
      </c>
      <c r="H405" s="21">
        <v>0</v>
      </c>
      <c r="I405" s="21">
        <v>0</v>
      </c>
      <c r="J405" s="23"/>
      <c r="K405" s="22"/>
      <c r="L405" s="22"/>
      <c r="M405" s="22"/>
      <c r="N405" s="22"/>
      <c r="O405" s="22"/>
      <c r="P405" s="22"/>
      <c r="Q405" s="36"/>
      <c r="R405" s="23"/>
    </row>
    <row r="406" spans="1:18" ht="27.6" x14ac:dyDescent="0.3">
      <c r="A406" s="26"/>
      <c r="B406" s="25"/>
      <c r="C406" s="48"/>
      <c r="D406" s="35"/>
      <c r="E406" s="35"/>
      <c r="F406" s="17" t="s">
        <v>44</v>
      </c>
      <c r="G406" s="21">
        <v>0</v>
      </c>
      <c r="H406" s="21">
        <v>0</v>
      </c>
      <c r="I406" s="21">
        <v>0</v>
      </c>
      <c r="J406" s="23"/>
      <c r="K406" s="22"/>
      <c r="L406" s="22"/>
      <c r="M406" s="22"/>
      <c r="N406" s="22"/>
      <c r="O406" s="22"/>
      <c r="P406" s="22"/>
      <c r="Q406" s="36"/>
      <c r="R406" s="23"/>
    </row>
    <row r="407" spans="1:18" ht="27.6" x14ac:dyDescent="0.3">
      <c r="A407" s="26"/>
      <c r="B407" s="25"/>
      <c r="C407" s="48"/>
      <c r="D407" s="35"/>
      <c r="E407" s="35"/>
      <c r="F407" s="17" t="s">
        <v>43</v>
      </c>
      <c r="G407" s="21">
        <v>0</v>
      </c>
      <c r="H407" s="21">
        <v>0</v>
      </c>
      <c r="I407" s="21">
        <v>0</v>
      </c>
      <c r="J407" s="23"/>
      <c r="K407" s="22"/>
      <c r="L407" s="22"/>
      <c r="M407" s="22"/>
      <c r="N407" s="22"/>
      <c r="O407" s="22"/>
      <c r="P407" s="22"/>
      <c r="Q407" s="36"/>
      <c r="R407" s="23"/>
    </row>
    <row r="408" spans="1:18" x14ac:dyDescent="0.3">
      <c r="A408" s="26" t="s">
        <v>223</v>
      </c>
      <c r="B408" s="25" t="s">
        <v>224</v>
      </c>
      <c r="C408" s="48" t="s">
        <v>83</v>
      </c>
      <c r="D408" s="35" t="s">
        <v>45</v>
      </c>
      <c r="E408" s="35" t="s">
        <v>84</v>
      </c>
      <c r="F408" s="17" t="s">
        <v>42</v>
      </c>
      <c r="G408" s="21">
        <v>0</v>
      </c>
      <c r="H408" s="21">
        <f t="shared" ref="H408:I408" si="95">H409+H410+H411</f>
        <v>0</v>
      </c>
      <c r="I408" s="21">
        <f t="shared" si="95"/>
        <v>0</v>
      </c>
      <c r="J408" s="23">
        <v>0</v>
      </c>
      <c r="K408" s="22" t="s">
        <v>2</v>
      </c>
      <c r="L408" s="22" t="s">
        <v>2</v>
      </c>
      <c r="M408" s="22" t="s">
        <v>2</v>
      </c>
      <c r="N408" s="22" t="s">
        <v>2</v>
      </c>
      <c r="O408" s="22" t="s">
        <v>2</v>
      </c>
      <c r="P408" s="22" t="s">
        <v>2</v>
      </c>
      <c r="Q408" s="36"/>
      <c r="R408" s="23"/>
    </row>
    <row r="409" spans="1:18" ht="27.6" x14ac:dyDescent="0.3">
      <c r="A409" s="26"/>
      <c r="B409" s="25"/>
      <c r="C409" s="48"/>
      <c r="D409" s="35"/>
      <c r="E409" s="35"/>
      <c r="F409" s="17" t="s">
        <v>146</v>
      </c>
      <c r="G409" s="21">
        <v>0</v>
      </c>
      <c r="H409" s="21">
        <v>0</v>
      </c>
      <c r="I409" s="21">
        <v>0</v>
      </c>
      <c r="J409" s="23"/>
      <c r="K409" s="22"/>
      <c r="L409" s="22"/>
      <c r="M409" s="22"/>
      <c r="N409" s="22"/>
      <c r="O409" s="22"/>
      <c r="P409" s="22"/>
      <c r="Q409" s="36"/>
      <c r="R409" s="23"/>
    </row>
    <row r="410" spans="1:18" ht="27.6" x14ac:dyDescent="0.3">
      <c r="A410" s="26"/>
      <c r="B410" s="25"/>
      <c r="C410" s="48"/>
      <c r="D410" s="35"/>
      <c r="E410" s="35"/>
      <c r="F410" s="17" t="s">
        <v>44</v>
      </c>
      <c r="G410" s="21">
        <v>0</v>
      </c>
      <c r="H410" s="21">
        <v>0</v>
      </c>
      <c r="I410" s="21">
        <v>0</v>
      </c>
      <c r="J410" s="23"/>
      <c r="K410" s="22"/>
      <c r="L410" s="22"/>
      <c r="M410" s="22"/>
      <c r="N410" s="22"/>
      <c r="O410" s="22"/>
      <c r="P410" s="22"/>
      <c r="Q410" s="36"/>
      <c r="R410" s="23"/>
    </row>
    <row r="411" spans="1:18" ht="27.6" x14ac:dyDescent="0.3">
      <c r="A411" s="26"/>
      <c r="B411" s="25"/>
      <c r="C411" s="48"/>
      <c r="D411" s="35"/>
      <c r="E411" s="35"/>
      <c r="F411" s="17" t="s">
        <v>43</v>
      </c>
      <c r="G411" s="21">
        <v>0</v>
      </c>
      <c r="H411" s="21">
        <v>0</v>
      </c>
      <c r="I411" s="21">
        <v>0</v>
      </c>
      <c r="J411" s="23"/>
      <c r="K411" s="22"/>
      <c r="L411" s="22"/>
      <c r="M411" s="22"/>
      <c r="N411" s="22"/>
      <c r="O411" s="22"/>
      <c r="P411" s="22"/>
      <c r="Q411" s="36"/>
      <c r="R411" s="23"/>
    </row>
    <row r="412" spans="1:18" x14ac:dyDescent="0.3">
      <c r="A412" s="26" t="s">
        <v>225</v>
      </c>
      <c r="B412" s="25" t="s">
        <v>92</v>
      </c>
      <c r="C412" s="48" t="s">
        <v>83</v>
      </c>
      <c r="D412" s="35" t="s">
        <v>45</v>
      </c>
      <c r="E412" s="35" t="s">
        <v>84</v>
      </c>
      <c r="F412" s="17" t="s">
        <v>42</v>
      </c>
      <c r="G412" s="21">
        <v>30000</v>
      </c>
      <c r="H412" s="21">
        <f t="shared" ref="H412:I412" si="96">H413+H414+H415</f>
        <v>0</v>
      </c>
      <c r="I412" s="21">
        <f t="shared" si="96"/>
        <v>0</v>
      </c>
      <c r="J412" s="23">
        <v>0</v>
      </c>
      <c r="K412" s="25" t="s">
        <v>226</v>
      </c>
      <c r="L412" s="22" t="s">
        <v>79</v>
      </c>
      <c r="M412" s="22">
        <v>36</v>
      </c>
      <c r="N412" s="22">
        <v>6</v>
      </c>
      <c r="O412" s="22">
        <v>10</v>
      </c>
      <c r="P412" s="23">
        <f>O412/N412</f>
        <v>1.6666666666666667</v>
      </c>
      <c r="Q412" s="36"/>
      <c r="R412" s="23"/>
    </row>
    <row r="413" spans="1:18" ht="27.6" x14ac:dyDescent="0.3">
      <c r="A413" s="26"/>
      <c r="B413" s="25"/>
      <c r="C413" s="48"/>
      <c r="D413" s="35"/>
      <c r="E413" s="35"/>
      <c r="F413" s="17" t="s">
        <v>146</v>
      </c>
      <c r="G413" s="21">
        <v>0</v>
      </c>
      <c r="H413" s="21">
        <v>0</v>
      </c>
      <c r="I413" s="21">
        <v>0</v>
      </c>
      <c r="J413" s="23"/>
      <c r="K413" s="25"/>
      <c r="L413" s="22"/>
      <c r="M413" s="22"/>
      <c r="N413" s="22"/>
      <c r="O413" s="22"/>
      <c r="P413" s="23"/>
      <c r="Q413" s="36"/>
      <c r="R413" s="23"/>
    </row>
    <row r="414" spans="1:18" ht="27.6" x14ac:dyDescent="0.3">
      <c r="A414" s="26"/>
      <c r="B414" s="25"/>
      <c r="C414" s="48"/>
      <c r="D414" s="35"/>
      <c r="E414" s="35"/>
      <c r="F414" s="17" t="s">
        <v>44</v>
      </c>
      <c r="G414" s="21">
        <v>0</v>
      </c>
      <c r="H414" s="21">
        <v>0</v>
      </c>
      <c r="I414" s="21">
        <v>0</v>
      </c>
      <c r="J414" s="23"/>
      <c r="K414" s="25"/>
      <c r="L414" s="22"/>
      <c r="M414" s="22"/>
      <c r="N414" s="22"/>
      <c r="O414" s="22"/>
      <c r="P414" s="23"/>
      <c r="Q414" s="36"/>
      <c r="R414" s="23"/>
    </row>
    <row r="415" spans="1:18" ht="38.4" customHeight="1" x14ac:dyDescent="0.3">
      <c r="A415" s="26"/>
      <c r="B415" s="25"/>
      <c r="C415" s="48"/>
      <c r="D415" s="35"/>
      <c r="E415" s="35"/>
      <c r="F415" s="17" t="s">
        <v>43</v>
      </c>
      <c r="G415" s="21">
        <v>30000</v>
      </c>
      <c r="H415" s="21">
        <v>0</v>
      </c>
      <c r="I415" s="21">
        <v>0</v>
      </c>
      <c r="J415" s="23"/>
      <c r="K415" s="25"/>
      <c r="L415" s="22"/>
      <c r="M415" s="22"/>
      <c r="N415" s="22"/>
      <c r="O415" s="22"/>
      <c r="P415" s="23"/>
      <c r="Q415" s="36"/>
      <c r="R415" s="23"/>
    </row>
    <row r="416" spans="1:18" x14ac:dyDescent="0.3">
      <c r="A416" s="26" t="s">
        <v>227</v>
      </c>
      <c r="B416" s="25" t="s">
        <v>93</v>
      </c>
      <c r="C416" s="48" t="s">
        <v>83</v>
      </c>
      <c r="D416" s="35" t="s">
        <v>45</v>
      </c>
      <c r="E416" s="35" t="s">
        <v>84</v>
      </c>
      <c r="F416" s="17" t="s">
        <v>42</v>
      </c>
      <c r="G416" s="21">
        <v>0</v>
      </c>
      <c r="H416" s="21">
        <f t="shared" ref="H416:I416" si="97">H417+H418+H419</f>
        <v>0</v>
      </c>
      <c r="I416" s="21">
        <f t="shared" si="97"/>
        <v>0</v>
      </c>
      <c r="J416" s="23">
        <v>0</v>
      </c>
      <c r="K416" s="25" t="s">
        <v>228</v>
      </c>
      <c r="L416" s="22" t="s">
        <v>79</v>
      </c>
      <c r="M416" s="22">
        <v>6</v>
      </c>
      <c r="N416" s="22">
        <v>1</v>
      </c>
      <c r="O416" s="22">
        <v>2</v>
      </c>
      <c r="P416" s="23">
        <f>O416/N416</f>
        <v>2</v>
      </c>
      <c r="Q416" s="36"/>
      <c r="R416" s="23"/>
    </row>
    <row r="417" spans="1:18" ht="27.6" x14ac:dyDescent="0.3">
      <c r="A417" s="26"/>
      <c r="B417" s="25"/>
      <c r="C417" s="48"/>
      <c r="D417" s="35"/>
      <c r="E417" s="35"/>
      <c r="F417" s="17" t="s">
        <v>146</v>
      </c>
      <c r="G417" s="21">
        <v>0</v>
      </c>
      <c r="H417" s="21">
        <v>0</v>
      </c>
      <c r="I417" s="21">
        <v>0</v>
      </c>
      <c r="J417" s="23"/>
      <c r="K417" s="25"/>
      <c r="L417" s="22"/>
      <c r="M417" s="22"/>
      <c r="N417" s="22"/>
      <c r="O417" s="22"/>
      <c r="P417" s="23"/>
      <c r="Q417" s="36"/>
      <c r="R417" s="23"/>
    </row>
    <row r="418" spans="1:18" ht="27.6" x14ac:dyDescent="0.3">
      <c r="A418" s="26"/>
      <c r="B418" s="25"/>
      <c r="C418" s="48"/>
      <c r="D418" s="35"/>
      <c r="E418" s="35"/>
      <c r="F418" s="17" t="s">
        <v>44</v>
      </c>
      <c r="G418" s="21">
        <v>0</v>
      </c>
      <c r="H418" s="21">
        <v>0</v>
      </c>
      <c r="I418" s="21">
        <v>0</v>
      </c>
      <c r="J418" s="23"/>
      <c r="K418" s="25"/>
      <c r="L418" s="22"/>
      <c r="M418" s="22"/>
      <c r="N418" s="22"/>
      <c r="O418" s="22"/>
      <c r="P418" s="23"/>
      <c r="Q418" s="36"/>
      <c r="R418" s="23"/>
    </row>
    <row r="419" spans="1:18" ht="42.6" customHeight="1" x14ac:dyDescent="0.3">
      <c r="A419" s="26"/>
      <c r="B419" s="25"/>
      <c r="C419" s="48"/>
      <c r="D419" s="35"/>
      <c r="E419" s="35"/>
      <c r="F419" s="17" t="s">
        <v>43</v>
      </c>
      <c r="G419" s="21">
        <v>0</v>
      </c>
      <c r="H419" s="21">
        <v>0</v>
      </c>
      <c r="I419" s="21">
        <v>0</v>
      </c>
      <c r="J419" s="23"/>
      <c r="K419" s="25"/>
      <c r="L419" s="22"/>
      <c r="M419" s="22"/>
      <c r="N419" s="22"/>
      <c r="O419" s="22"/>
      <c r="P419" s="23"/>
      <c r="Q419" s="36"/>
      <c r="R419" s="23"/>
    </row>
    <row r="420" spans="1:18" x14ac:dyDescent="0.3">
      <c r="A420" s="26" t="s">
        <v>229</v>
      </c>
      <c r="B420" s="25" t="s">
        <v>94</v>
      </c>
      <c r="C420" s="48" t="s">
        <v>83</v>
      </c>
      <c r="D420" s="35" t="s">
        <v>45</v>
      </c>
      <c r="E420" s="35" t="s">
        <v>84</v>
      </c>
      <c r="F420" s="17" t="s">
        <v>42</v>
      </c>
      <c r="G420" s="21">
        <v>60000</v>
      </c>
      <c r="H420" s="21">
        <f t="shared" ref="H420:I420" si="98">H421+H422+H423</f>
        <v>0</v>
      </c>
      <c r="I420" s="21">
        <f t="shared" si="98"/>
        <v>0</v>
      </c>
      <c r="J420" s="23">
        <v>0</v>
      </c>
      <c r="K420" s="22" t="s">
        <v>2</v>
      </c>
      <c r="L420" s="22" t="s">
        <v>2</v>
      </c>
      <c r="M420" s="22" t="s">
        <v>2</v>
      </c>
      <c r="N420" s="22" t="s">
        <v>2</v>
      </c>
      <c r="O420" s="22" t="s">
        <v>2</v>
      </c>
      <c r="P420" s="22" t="s">
        <v>2</v>
      </c>
      <c r="Q420" s="36"/>
      <c r="R420" s="23"/>
    </row>
    <row r="421" spans="1:18" ht="27.6" x14ac:dyDescent="0.3">
      <c r="A421" s="26"/>
      <c r="B421" s="25"/>
      <c r="C421" s="48"/>
      <c r="D421" s="35"/>
      <c r="E421" s="35"/>
      <c r="F421" s="17" t="s">
        <v>146</v>
      </c>
      <c r="G421" s="21">
        <v>0</v>
      </c>
      <c r="H421" s="21">
        <v>0</v>
      </c>
      <c r="I421" s="21">
        <v>0</v>
      </c>
      <c r="J421" s="23"/>
      <c r="K421" s="22"/>
      <c r="L421" s="22"/>
      <c r="M421" s="22"/>
      <c r="N421" s="22"/>
      <c r="O421" s="22"/>
      <c r="P421" s="22"/>
      <c r="Q421" s="36"/>
      <c r="R421" s="23"/>
    </row>
    <row r="422" spans="1:18" ht="27.6" x14ac:dyDescent="0.3">
      <c r="A422" s="26"/>
      <c r="B422" s="25"/>
      <c r="C422" s="48"/>
      <c r="D422" s="35"/>
      <c r="E422" s="35"/>
      <c r="F422" s="17" t="s">
        <v>44</v>
      </c>
      <c r="G422" s="21">
        <v>0</v>
      </c>
      <c r="H422" s="21">
        <v>0</v>
      </c>
      <c r="I422" s="21">
        <v>0</v>
      </c>
      <c r="J422" s="23"/>
      <c r="K422" s="22"/>
      <c r="L422" s="22"/>
      <c r="M422" s="22"/>
      <c r="N422" s="22"/>
      <c r="O422" s="22"/>
      <c r="P422" s="22"/>
      <c r="Q422" s="36"/>
      <c r="R422" s="23"/>
    </row>
    <row r="423" spans="1:18" ht="41.4" customHeight="1" x14ac:dyDescent="0.3">
      <c r="A423" s="26"/>
      <c r="B423" s="25"/>
      <c r="C423" s="48"/>
      <c r="D423" s="35"/>
      <c r="E423" s="35"/>
      <c r="F423" s="17" t="s">
        <v>43</v>
      </c>
      <c r="G423" s="21">
        <v>60000</v>
      </c>
      <c r="H423" s="21">
        <v>0</v>
      </c>
      <c r="I423" s="21">
        <v>0</v>
      </c>
      <c r="J423" s="23"/>
      <c r="K423" s="22"/>
      <c r="L423" s="22"/>
      <c r="M423" s="22"/>
      <c r="N423" s="22"/>
      <c r="O423" s="22"/>
      <c r="P423" s="22"/>
      <c r="Q423" s="36"/>
      <c r="R423" s="23"/>
    </row>
    <row r="424" spans="1:18" x14ac:dyDescent="0.3">
      <c r="A424" s="26" t="s">
        <v>230</v>
      </c>
      <c r="B424" s="25" t="s">
        <v>95</v>
      </c>
      <c r="C424" s="48" t="s">
        <v>83</v>
      </c>
      <c r="D424" s="35" t="s">
        <v>45</v>
      </c>
      <c r="E424" s="35" t="s">
        <v>84</v>
      </c>
      <c r="F424" s="17" t="s">
        <v>42</v>
      </c>
      <c r="G424" s="21">
        <v>0</v>
      </c>
      <c r="H424" s="21">
        <f t="shared" ref="H424:I424" si="99">H425+H426+H427</f>
        <v>0</v>
      </c>
      <c r="I424" s="21">
        <f t="shared" si="99"/>
        <v>0</v>
      </c>
      <c r="J424" s="23">
        <v>0</v>
      </c>
      <c r="K424" s="22" t="s">
        <v>2</v>
      </c>
      <c r="L424" s="22" t="s">
        <v>2</v>
      </c>
      <c r="M424" s="22" t="s">
        <v>2</v>
      </c>
      <c r="N424" s="22" t="s">
        <v>2</v>
      </c>
      <c r="O424" s="22" t="s">
        <v>2</v>
      </c>
      <c r="P424" s="22" t="s">
        <v>2</v>
      </c>
      <c r="Q424" s="36"/>
      <c r="R424" s="23"/>
    </row>
    <row r="425" spans="1:18" ht="27.6" x14ac:dyDescent="0.3">
      <c r="A425" s="26"/>
      <c r="B425" s="25"/>
      <c r="C425" s="48"/>
      <c r="D425" s="35"/>
      <c r="E425" s="35"/>
      <c r="F425" s="17" t="s">
        <v>146</v>
      </c>
      <c r="G425" s="21">
        <v>0</v>
      </c>
      <c r="H425" s="21">
        <v>0</v>
      </c>
      <c r="I425" s="21">
        <v>0</v>
      </c>
      <c r="J425" s="23"/>
      <c r="K425" s="22"/>
      <c r="L425" s="22"/>
      <c r="M425" s="22"/>
      <c r="N425" s="22"/>
      <c r="O425" s="22"/>
      <c r="P425" s="22"/>
      <c r="Q425" s="36"/>
      <c r="R425" s="23"/>
    </row>
    <row r="426" spans="1:18" ht="27.6" x14ac:dyDescent="0.3">
      <c r="A426" s="26"/>
      <c r="B426" s="25"/>
      <c r="C426" s="48"/>
      <c r="D426" s="35"/>
      <c r="E426" s="35"/>
      <c r="F426" s="17" t="s">
        <v>44</v>
      </c>
      <c r="G426" s="21">
        <v>0</v>
      </c>
      <c r="H426" s="21">
        <v>0</v>
      </c>
      <c r="I426" s="21">
        <v>0</v>
      </c>
      <c r="J426" s="23"/>
      <c r="K426" s="22"/>
      <c r="L426" s="22"/>
      <c r="M426" s="22"/>
      <c r="N426" s="22"/>
      <c r="O426" s="22"/>
      <c r="P426" s="22"/>
      <c r="Q426" s="36"/>
      <c r="R426" s="23"/>
    </row>
    <row r="427" spans="1:18" ht="40.799999999999997" customHeight="1" x14ac:dyDescent="0.3">
      <c r="A427" s="26"/>
      <c r="B427" s="25"/>
      <c r="C427" s="48"/>
      <c r="D427" s="35"/>
      <c r="E427" s="35"/>
      <c r="F427" s="17" t="s">
        <v>43</v>
      </c>
      <c r="G427" s="21">
        <v>0</v>
      </c>
      <c r="H427" s="21">
        <v>0</v>
      </c>
      <c r="I427" s="21">
        <v>0</v>
      </c>
      <c r="J427" s="23"/>
      <c r="K427" s="22"/>
      <c r="L427" s="22"/>
      <c r="M427" s="22"/>
      <c r="N427" s="22"/>
      <c r="O427" s="22"/>
      <c r="P427" s="22"/>
      <c r="Q427" s="36"/>
      <c r="R427" s="23"/>
    </row>
    <row r="428" spans="1:18" x14ac:dyDescent="0.3">
      <c r="A428" s="26" t="s">
        <v>231</v>
      </c>
      <c r="B428" s="25" t="s">
        <v>232</v>
      </c>
      <c r="C428" s="48" t="s">
        <v>83</v>
      </c>
      <c r="D428" s="35" t="s">
        <v>45</v>
      </c>
      <c r="E428" s="35" t="s">
        <v>84</v>
      </c>
      <c r="F428" s="17" t="s">
        <v>42</v>
      </c>
      <c r="G428" s="21">
        <v>15000</v>
      </c>
      <c r="H428" s="21">
        <f t="shared" ref="H428:I428" si="100">H429+H430+H431</f>
        <v>0</v>
      </c>
      <c r="I428" s="21">
        <f t="shared" si="100"/>
        <v>0</v>
      </c>
      <c r="J428" s="23">
        <v>0</v>
      </c>
      <c r="K428" s="25" t="s">
        <v>111</v>
      </c>
      <c r="L428" s="22" t="s">
        <v>67</v>
      </c>
      <c r="M428" s="22">
        <v>0</v>
      </c>
      <c r="N428" s="22">
        <v>0</v>
      </c>
      <c r="O428" s="22">
        <v>0</v>
      </c>
      <c r="P428" s="23">
        <v>1</v>
      </c>
      <c r="Q428" s="36"/>
      <c r="R428" s="23"/>
    </row>
    <row r="429" spans="1:18" ht="27.6" x14ac:dyDescent="0.3">
      <c r="A429" s="26"/>
      <c r="B429" s="25"/>
      <c r="C429" s="48"/>
      <c r="D429" s="35"/>
      <c r="E429" s="35"/>
      <c r="F429" s="17" t="s">
        <v>146</v>
      </c>
      <c r="G429" s="21">
        <v>0</v>
      </c>
      <c r="H429" s="21">
        <v>0</v>
      </c>
      <c r="I429" s="21">
        <v>0</v>
      </c>
      <c r="J429" s="23"/>
      <c r="K429" s="25"/>
      <c r="L429" s="22"/>
      <c r="M429" s="22"/>
      <c r="N429" s="22"/>
      <c r="O429" s="22"/>
      <c r="P429" s="23"/>
      <c r="Q429" s="36"/>
      <c r="R429" s="23"/>
    </row>
    <row r="430" spans="1:18" ht="27.6" x14ac:dyDescent="0.3">
      <c r="A430" s="26"/>
      <c r="B430" s="25"/>
      <c r="C430" s="48"/>
      <c r="D430" s="35"/>
      <c r="E430" s="35"/>
      <c r="F430" s="17" t="s">
        <v>44</v>
      </c>
      <c r="G430" s="21">
        <v>0</v>
      </c>
      <c r="H430" s="21">
        <v>0</v>
      </c>
      <c r="I430" s="21">
        <v>0</v>
      </c>
      <c r="J430" s="23"/>
      <c r="K430" s="25"/>
      <c r="L430" s="22"/>
      <c r="M430" s="22"/>
      <c r="N430" s="22"/>
      <c r="O430" s="22"/>
      <c r="P430" s="23"/>
      <c r="Q430" s="36"/>
      <c r="R430" s="23"/>
    </row>
    <row r="431" spans="1:18" ht="36.6" customHeight="1" x14ac:dyDescent="0.3">
      <c r="A431" s="26"/>
      <c r="B431" s="25"/>
      <c r="C431" s="48"/>
      <c r="D431" s="35"/>
      <c r="E431" s="35"/>
      <c r="F431" s="17" t="s">
        <v>43</v>
      </c>
      <c r="G431" s="21">
        <v>15000</v>
      </c>
      <c r="H431" s="21">
        <v>0</v>
      </c>
      <c r="I431" s="21">
        <v>0</v>
      </c>
      <c r="J431" s="23"/>
      <c r="K431" s="25"/>
      <c r="L431" s="22"/>
      <c r="M431" s="22"/>
      <c r="N431" s="22"/>
      <c r="O431" s="22"/>
      <c r="P431" s="23"/>
      <c r="Q431" s="36"/>
      <c r="R431" s="23"/>
    </row>
    <row r="432" spans="1:18" x14ac:dyDescent="0.3">
      <c r="A432" s="26" t="s">
        <v>233</v>
      </c>
      <c r="B432" s="25" t="s">
        <v>96</v>
      </c>
      <c r="C432" s="48" t="s">
        <v>83</v>
      </c>
      <c r="D432" s="35" t="s">
        <v>45</v>
      </c>
      <c r="E432" s="35" t="s">
        <v>84</v>
      </c>
      <c r="F432" s="17" t="s">
        <v>42</v>
      </c>
      <c r="G432" s="21">
        <v>0</v>
      </c>
      <c r="H432" s="21">
        <f t="shared" ref="H432:I432" si="101">H433+H434+H435</f>
        <v>0</v>
      </c>
      <c r="I432" s="21">
        <f t="shared" si="101"/>
        <v>0</v>
      </c>
      <c r="J432" s="23">
        <v>0</v>
      </c>
      <c r="K432" s="22" t="s">
        <v>2</v>
      </c>
      <c r="L432" s="22" t="s">
        <v>2</v>
      </c>
      <c r="M432" s="22" t="s">
        <v>2</v>
      </c>
      <c r="N432" s="22" t="s">
        <v>2</v>
      </c>
      <c r="O432" s="22" t="s">
        <v>2</v>
      </c>
      <c r="P432" s="22" t="s">
        <v>2</v>
      </c>
      <c r="Q432" s="36"/>
      <c r="R432" s="23"/>
    </row>
    <row r="433" spans="1:18" ht="27.6" x14ac:dyDescent="0.3">
      <c r="A433" s="26"/>
      <c r="B433" s="25"/>
      <c r="C433" s="48"/>
      <c r="D433" s="35"/>
      <c r="E433" s="35"/>
      <c r="F433" s="17" t="s">
        <v>146</v>
      </c>
      <c r="G433" s="21">
        <v>0</v>
      </c>
      <c r="H433" s="21">
        <v>0</v>
      </c>
      <c r="I433" s="21">
        <v>0</v>
      </c>
      <c r="J433" s="23"/>
      <c r="K433" s="22"/>
      <c r="L433" s="22"/>
      <c r="M433" s="22"/>
      <c r="N433" s="22"/>
      <c r="O433" s="22"/>
      <c r="P433" s="22"/>
      <c r="Q433" s="36"/>
      <c r="R433" s="23"/>
    </row>
    <row r="434" spans="1:18" ht="27.6" x14ac:dyDescent="0.3">
      <c r="A434" s="26"/>
      <c r="B434" s="25"/>
      <c r="C434" s="48"/>
      <c r="D434" s="35"/>
      <c r="E434" s="35"/>
      <c r="F434" s="17" t="s">
        <v>44</v>
      </c>
      <c r="G434" s="21">
        <v>0</v>
      </c>
      <c r="H434" s="21">
        <v>0</v>
      </c>
      <c r="I434" s="21">
        <v>0</v>
      </c>
      <c r="J434" s="23"/>
      <c r="K434" s="22"/>
      <c r="L434" s="22"/>
      <c r="M434" s="22"/>
      <c r="N434" s="22"/>
      <c r="O434" s="22"/>
      <c r="P434" s="22"/>
      <c r="Q434" s="36"/>
      <c r="R434" s="23"/>
    </row>
    <row r="435" spans="1:18" ht="30.6" customHeight="1" x14ac:dyDescent="0.3">
      <c r="A435" s="26"/>
      <c r="B435" s="25"/>
      <c r="C435" s="48"/>
      <c r="D435" s="35"/>
      <c r="E435" s="35"/>
      <c r="F435" s="17" t="s">
        <v>43</v>
      </c>
      <c r="G435" s="21">
        <v>0</v>
      </c>
      <c r="H435" s="21">
        <v>0</v>
      </c>
      <c r="I435" s="21">
        <v>0</v>
      </c>
      <c r="J435" s="23"/>
      <c r="K435" s="22"/>
      <c r="L435" s="22"/>
      <c r="M435" s="22"/>
      <c r="N435" s="22"/>
      <c r="O435" s="22"/>
      <c r="P435" s="22"/>
      <c r="Q435" s="36"/>
      <c r="R435" s="23"/>
    </row>
    <row r="436" spans="1:18" x14ac:dyDescent="0.3">
      <c r="A436" s="26" t="s">
        <v>234</v>
      </c>
      <c r="B436" s="25" t="s">
        <v>97</v>
      </c>
      <c r="C436" s="48" t="s">
        <v>83</v>
      </c>
      <c r="D436" s="35" t="s">
        <v>45</v>
      </c>
      <c r="E436" s="35" t="s">
        <v>84</v>
      </c>
      <c r="F436" s="17" t="s">
        <v>42</v>
      </c>
      <c r="G436" s="21">
        <v>0</v>
      </c>
      <c r="H436" s="21">
        <f t="shared" ref="H436:I436" si="102">H437+H438+H439</f>
        <v>0</v>
      </c>
      <c r="I436" s="21">
        <f t="shared" si="102"/>
        <v>0</v>
      </c>
      <c r="J436" s="23">
        <v>0</v>
      </c>
      <c r="K436" s="22" t="s">
        <v>2</v>
      </c>
      <c r="L436" s="22" t="s">
        <v>2</v>
      </c>
      <c r="M436" s="22" t="s">
        <v>2</v>
      </c>
      <c r="N436" s="22" t="s">
        <v>2</v>
      </c>
      <c r="O436" s="22" t="s">
        <v>2</v>
      </c>
      <c r="P436" s="22" t="s">
        <v>2</v>
      </c>
      <c r="Q436" s="36"/>
      <c r="R436" s="23"/>
    </row>
    <row r="437" spans="1:18" ht="27.6" x14ac:dyDescent="0.3">
      <c r="A437" s="26"/>
      <c r="B437" s="25"/>
      <c r="C437" s="48"/>
      <c r="D437" s="35"/>
      <c r="E437" s="35"/>
      <c r="F437" s="17" t="s">
        <v>146</v>
      </c>
      <c r="G437" s="21">
        <v>0</v>
      </c>
      <c r="H437" s="21">
        <v>0</v>
      </c>
      <c r="I437" s="21">
        <v>0</v>
      </c>
      <c r="J437" s="23"/>
      <c r="K437" s="22"/>
      <c r="L437" s="22"/>
      <c r="M437" s="22"/>
      <c r="N437" s="22"/>
      <c r="O437" s="22"/>
      <c r="P437" s="22"/>
      <c r="Q437" s="36"/>
      <c r="R437" s="23"/>
    </row>
    <row r="438" spans="1:18" ht="27.6" x14ac:dyDescent="0.3">
      <c r="A438" s="26"/>
      <c r="B438" s="25"/>
      <c r="C438" s="48"/>
      <c r="D438" s="35"/>
      <c r="E438" s="35"/>
      <c r="F438" s="17" t="s">
        <v>44</v>
      </c>
      <c r="G438" s="21">
        <v>0</v>
      </c>
      <c r="H438" s="21">
        <v>0</v>
      </c>
      <c r="I438" s="21">
        <v>0</v>
      </c>
      <c r="J438" s="23"/>
      <c r="K438" s="22"/>
      <c r="L438" s="22"/>
      <c r="M438" s="22"/>
      <c r="N438" s="22"/>
      <c r="O438" s="22"/>
      <c r="P438" s="22"/>
      <c r="Q438" s="36"/>
      <c r="R438" s="23"/>
    </row>
    <row r="439" spans="1:18" ht="27.6" x14ac:dyDescent="0.3">
      <c r="A439" s="26"/>
      <c r="B439" s="25"/>
      <c r="C439" s="48"/>
      <c r="D439" s="35"/>
      <c r="E439" s="35"/>
      <c r="F439" s="17" t="s">
        <v>43</v>
      </c>
      <c r="G439" s="21">
        <v>0</v>
      </c>
      <c r="H439" s="21">
        <v>0</v>
      </c>
      <c r="I439" s="21">
        <v>0</v>
      </c>
      <c r="J439" s="23"/>
      <c r="K439" s="22"/>
      <c r="L439" s="22"/>
      <c r="M439" s="22"/>
      <c r="N439" s="22"/>
      <c r="O439" s="22"/>
      <c r="P439" s="22"/>
      <c r="Q439" s="36"/>
      <c r="R439" s="23"/>
    </row>
    <row r="440" spans="1:18" x14ac:dyDescent="0.3">
      <c r="A440" s="26" t="s">
        <v>235</v>
      </c>
      <c r="B440" s="25" t="s">
        <v>98</v>
      </c>
      <c r="C440" s="48" t="s">
        <v>83</v>
      </c>
      <c r="D440" s="35" t="s">
        <v>45</v>
      </c>
      <c r="E440" s="35" t="s">
        <v>84</v>
      </c>
      <c r="F440" s="17" t="s">
        <v>42</v>
      </c>
      <c r="G440" s="21">
        <v>30000</v>
      </c>
      <c r="H440" s="21">
        <f t="shared" ref="H440:I440" si="103">H441+H442+H443</f>
        <v>0</v>
      </c>
      <c r="I440" s="21">
        <f t="shared" si="103"/>
        <v>0</v>
      </c>
      <c r="J440" s="23">
        <v>0</v>
      </c>
      <c r="K440" s="22" t="s">
        <v>2</v>
      </c>
      <c r="L440" s="22" t="s">
        <v>2</v>
      </c>
      <c r="M440" s="22" t="s">
        <v>2</v>
      </c>
      <c r="N440" s="22" t="s">
        <v>2</v>
      </c>
      <c r="O440" s="22" t="s">
        <v>2</v>
      </c>
      <c r="P440" s="22" t="s">
        <v>2</v>
      </c>
      <c r="Q440" s="36"/>
      <c r="R440" s="23"/>
    </row>
    <row r="441" spans="1:18" ht="27.6" x14ac:dyDescent="0.3">
      <c r="A441" s="26"/>
      <c r="B441" s="25"/>
      <c r="C441" s="48"/>
      <c r="D441" s="35"/>
      <c r="E441" s="35"/>
      <c r="F441" s="17" t="s">
        <v>146</v>
      </c>
      <c r="G441" s="21">
        <v>0</v>
      </c>
      <c r="H441" s="21">
        <v>0</v>
      </c>
      <c r="I441" s="21">
        <v>0</v>
      </c>
      <c r="J441" s="23"/>
      <c r="K441" s="22"/>
      <c r="L441" s="22"/>
      <c r="M441" s="22"/>
      <c r="N441" s="22"/>
      <c r="O441" s="22"/>
      <c r="P441" s="22"/>
      <c r="Q441" s="36"/>
      <c r="R441" s="23"/>
    </row>
    <row r="442" spans="1:18" ht="27.6" x14ac:dyDescent="0.3">
      <c r="A442" s="26"/>
      <c r="B442" s="25"/>
      <c r="C442" s="48"/>
      <c r="D442" s="35"/>
      <c r="E442" s="35"/>
      <c r="F442" s="17" t="s">
        <v>44</v>
      </c>
      <c r="G442" s="21">
        <v>0</v>
      </c>
      <c r="H442" s="21">
        <v>0</v>
      </c>
      <c r="I442" s="21">
        <v>0</v>
      </c>
      <c r="J442" s="23"/>
      <c r="K442" s="22"/>
      <c r="L442" s="22"/>
      <c r="M442" s="22"/>
      <c r="N442" s="22"/>
      <c r="O442" s="22"/>
      <c r="P442" s="22"/>
      <c r="Q442" s="36"/>
      <c r="R442" s="23"/>
    </row>
    <row r="443" spans="1:18" ht="27.6" x14ac:dyDescent="0.3">
      <c r="A443" s="26"/>
      <c r="B443" s="25"/>
      <c r="C443" s="48"/>
      <c r="D443" s="35"/>
      <c r="E443" s="35"/>
      <c r="F443" s="17" t="s">
        <v>43</v>
      </c>
      <c r="G443" s="21">
        <v>30000</v>
      </c>
      <c r="H443" s="21">
        <v>0</v>
      </c>
      <c r="I443" s="21">
        <v>0</v>
      </c>
      <c r="J443" s="23"/>
      <c r="K443" s="22"/>
      <c r="L443" s="22"/>
      <c r="M443" s="22"/>
      <c r="N443" s="22"/>
      <c r="O443" s="22"/>
      <c r="P443" s="22"/>
      <c r="Q443" s="36"/>
      <c r="R443" s="23"/>
    </row>
    <row r="444" spans="1:18" x14ac:dyDescent="0.3">
      <c r="A444" s="26" t="s">
        <v>236</v>
      </c>
      <c r="B444" s="25" t="s">
        <v>99</v>
      </c>
      <c r="C444" s="48" t="s">
        <v>83</v>
      </c>
      <c r="D444" s="35" t="s">
        <v>45</v>
      </c>
      <c r="E444" s="35" t="s">
        <v>84</v>
      </c>
      <c r="F444" s="17" t="s">
        <v>42</v>
      </c>
      <c r="G444" s="21">
        <v>0</v>
      </c>
      <c r="H444" s="21">
        <f t="shared" ref="H444:I444" si="104">H445+H446+H447</f>
        <v>0</v>
      </c>
      <c r="I444" s="21">
        <f t="shared" si="104"/>
        <v>0</v>
      </c>
      <c r="J444" s="23">
        <v>0</v>
      </c>
      <c r="K444" s="22" t="s">
        <v>2</v>
      </c>
      <c r="L444" s="22" t="s">
        <v>2</v>
      </c>
      <c r="M444" s="22" t="s">
        <v>2</v>
      </c>
      <c r="N444" s="22" t="s">
        <v>2</v>
      </c>
      <c r="O444" s="22" t="s">
        <v>2</v>
      </c>
      <c r="P444" s="22" t="s">
        <v>2</v>
      </c>
      <c r="Q444" s="36"/>
      <c r="R444" s="23"/>
    </row>
    <row r="445" spans="1:18" ht="27.6" x14ac:dyDescent="0.3">
      <c r="A445" s="26"/>
      <c r="B445" s="25"/>
      <c r="C445" s="48"/>
      <c r="D445" s="35"/>
      <c r="E445" s="35"/>
      <c r="F445" s="17" t="s">
        <v>146</v>
      </c>
      <c r="G445" s="21">
        <v>0</v>
      </c>
      <c r="H445" s="21">
        <v>0</v>
      </c>
      <c r="I445" s="21">
        <v>0</v>
      </c>
      <c r="J445" s="23"/>
      <c r="K445" s="22"/>
      <c r="L445" s="22"/>
      <c r="M445" s="22"/>
      <c r="N445" s="22"/>
      <c r="O445" s="22"/>
      <c r="P445" s="22"/>
      <c r="Q445" s="36"/>
      <c r="R445" s="23"/>
    </row>
    <row r="446" spans="1:18" ht="27.6" x14ac:dyDescent="0.3">
      <c r="A446" s="26"/>
      <c r="B446" s="25"/>
      <c r="C446" s="48"/>
      <c r="D446" s="35"/>
      <c r="E446" s="35"/>
      <c r="F446" s="17" t="s">
        <v>44</v>
      </c>
      <c r="G446" s="21">
        <v>0</v>
      </c>
      <c r="H446" s="21">
        <v>0</v>
      </c>
      <c r="I446" s="21">
        <v>0</v>
      </c>
      <c r="J446" s="23"/>
      <c r="K446" s="22"/>
      <c r="L446" s="22"/>
      <c r="M446" s="22"/>
      <c r="N446" s="22"/>
      <c r="O446" s="22"/>
      <c r="P446" s="22"/>
      <c r="Q446" s="36"/>
      <c r="R446" s="23"/>
    </row>
    <row r="447" spans="1:18" ht="27.6" x14ac:dyDescent="0.3">
      <c r="A447" s="26"/>
      <c r="B447" s="25"/>
      <c r="C447" s="48"/>
      <c r="D447" s="35"/>
      <c r="E447" s="35"/>
      <c r="F447" s="17" t="s">
        <v>43</v>
      </c>
      <c r="G447" s="21">
        <v>0</v>
      </c>
      <c r="H447" s="21">
        <v>0</v>
      </c>
      <c r="I447" s="21">
        <v>0</v>
      </c>
      <c r="J447" s="23"/>
      <c r="K447" s="22"/>
      <c r="L447" s="22"/>
      <c r="M447" s="22"/>
      <c r="N447" s="22"/>
      <c r="O447" s="22"/>
      <c r="P447" s="22"/>
      <c r="Q447" s="36"/>
      <c r="R447" s="23"/>
    </row>
    <row r="448" spans="1:18" x14ac:dyDescent="0.3">
      <c r="A448" s="26" t="s">
        <v>237</v>
      </c>
      <c r="B448" s="25" t="s">
        <v>100</v>
      </c>
      <c r="C448" s="48" t="s">
        <v>83</v>
      </c>
      <c r="D448" s="35" t="s">
        <v>45</v>
      </c>
      <c r="E448" s="35" t="s">
        <v>84</v>
      </c>
      <c r="F448" s="17" t="s">
        <v>42</v>
      </c>
      <c r="G448" s="21">
        <v>0</v>
      </c>
      <c r="H448" s="21">
        <f t="shared" ref="H448:I448" si="105">H449+H450+H451</f>
        <v>0</v>
      </c>
      <c r="I448" s="21">
        <f t="shared" si="105"/>
        <v>0</v>
      </c>
      <c r="J448" s="23">
        <v>0</v>
      </c>
      <c r="K448" s="22" t="s">
        <v>2</v>
      </c>
      <c r="L448" s="22" t="s">
        <v>2</v>
      </c>
      <c r="M448" s="22" t="s">
        <v>2</v>
      </c>
      <c r="N448" s="22" t="s">
        <v>2</v>
      </c>
      <c r="O448" s="22" t="s">
        <v>2</v>
      </c>
      <c r="P448" s="22" t="s">
        <v>2</v>
      </c>
      <c r="Q448" s="36"/>
      <c r="R448" s="23"/>
    </row>
    <row r="449" spans="1:18" ht="27.6" x14ac:dyDescent="0.3">
      <c r="A449" s="26"/>
      <c r="B449" s="25"/>
      <c r="C449" s="48"/>
      <c r="D449" s="35"/>
      <c r="E449" s="35"/>
      <c r="F449" s="17" t="s">
        <v>146</v>
      </c>
      <c r="G449" s="21">
        <v>0</v>
      </c>
      <c r="H449" s="21">
        <v>0</v>
      </c>
      <c r="I449" s="21">
        <v>0</v>
      </c>
      <c r="J449" s="23"/>
      <c r="K449" s="22"/>
      <c r="L449" s="22"/>
      <c r="M449" s="22"/>
      <c r="N449" s="22"/>
      <c r="O449" s="22"/>
      <c r="P449" s="22"/>
      <c r="Q449" s="36"/>
      <c r="R449" s="23"/>
    </row>
    <row r="450" spans="1:18" ht="27.6" x14ac:dyDescent="0.3">
      <c r="A450" s="26"/>
      <c r="B450" s="25"/>
      <c r="C450" s="48"/>
      <c r="D450" s="35"/>
      <c r="E450" s="35"/>
      <c r="F450" s="17" t="s">
        <v>44</v>
      </c>
      <c r="G450" s="21">
        <v>0</v>
      </c>
      <c r="H450" s="21">
        <v>0</v>
      </c>
      <c r="I450" s="21">
        <v>0</v>
      </c>
      <c r="J450" s="23"/>
      <c r="K450" s="22"/>
      <c r="L450" s="22"/>
      <c r="M450" s="22"/>
      <c r="N450" s="22"/>
      <c r="O450" s="22"/>
      <c r="P450" s="22"/>
      <c r="Q450" s="36"/>
      <c r="R450" s="23"/>
    </row>
    <row r="451" spans="1:18" ht="33.6" customHeight="1" x14ac:dyDescent="0.3">
      <c r="A451" s="26"/>
      <c r="B451" s="25"/>
      <c r="C451" s="48"/>
      <c r="D451" s="35"/>
      <c r="E451" s="35"/>
      <c r="F451" s="17" t="s">
        <v>43</v>
      </c>
      <c r="G451" s="21">
        <v>0</v>
      </c>
      <c r="H451" s="21">
        <v>0</v>
      </c>
      <c r="I451" s="21">
        <v>0</v>
      </c>
      <c r="J451" s="23"/>
      <c r="K451" s="22"/>
      <c r="L451" s="22"/>
      <c r="M451" s="22"/>
      <c r="N451" s="22"/>
      <c r="O451" s="22"/>
      <c r="P451" s="22"/>
      <c r="Q451" s="36"/>
      <c r="R451" s="23"/>
    </row>
    <row r="452" spans="1:18" x14ac:dyDescent="0.3">
      <c r="A452" s="26" t="s">
        <v>238</v>
      </c>
      <c r="B452" s="25" t="s">
        <v>101</v>
      </c>
      <c r="C452" s="48" t="s">
        <v>83</v>
      </c>
      <c r="D452" s="35" t="s">
        <v>45</v>
      </c>
      <c r="E452" s="35" t="s">
        <v>84</v>
      </c>
      <c r="F452" s="17" t="s">
        <v>42</v>
      </c>
      <c r="G452" s="21">
        <v>0</v>
      </c>
      <c r="H452" s="21">
        <f t="shared" ref="H452:I452" si="106">H453+H454+H455</f>
        <v>0</v>
      </c>
      <c r="I452" s="21">
        <f t="shared" si="106"/>
        <v>0</v>
      </c>
      <c r="J452" s="23">
        <v>0</v>
      </c>
      <c r="K452" s="22" t="s">
        <v>2</v>
      </c>
      <c r="L452" s="22" t="s">
        <v>2</v>
      </c>
      <c r="M452" s="22" t="s">
        <v>2</v>
      </c>
      <c r="N452" s="22" t="s">
        <v>2</v>
      </c>
      <c r="O452" s="22" t="s">
        <v>2</v>
      </c>
      <c r="P452" s="22" t="s">
        <v>2</v>
      </c>
      <c r="Q452" s="36"/>
      <c r="R452" s="23"/>
    </row>
    <row r="453" spans="1:18" ht="27.6" x14ac:dyDescent="0.3">
      <c r="A453" s="26"/>
      <c r="B453" s="25"/>
      <c r="C453" s="48"/>
      <c r="D453" s="35"/>
      <c r="E453" s="35"/>
      <c r="F453" s="17" t="s">
        <v>146</v>
      </c>
      <c r="G453" s="21">
        <v>0</v>
      </c>
      <c r="H453" s="21">
        <v>0</v>
      </c>
      <c r="I453" s="21">
        <v>0</v>
      </c>
      <c r="J453" s="23"/>
      <c r="K453" s="22"/>
      <c r="L453" s="22"/>
      <c r="M453" s="22"/>
      <c r="N453" s="22"/>
      <c r="O453" s="22"/>
      <c r="P453" s="22"/>
      <c r="Q453" s="36"/>
      <c r="R453" s="23"/>
    </row>
    <row r="454" spans="1:18" ht="27.6" x14ac:dyDescent="0.3">
      <c r="A454" s="26"/>
      <c r="B454" s="25"/>
      <c r="C454" s="48"/>
      <c r="D454" s="35"/>
      <c r="E454" s="35"/>
      <c r="F454" s="17" t="s">
        <v>44</v>
      </c>
      <c r="G454" s="21">
        <v>0</v>
      </c>
      <c r="H454" s="21">
        <v>0</v>
      </c>
      <c r="I454" s="21">
        <v>0</v>
      </c>
      <c r="J454" s="23"/>
      <c r="K454" s="22"/>
      <c r="L454" s="22"/>
      <c r="M454" s="22"/>
      <c r="N454" s="22"/>
      <c r="O454" s="22"/>
      <c r="P454" s="22"/>
      <c r="Q454" s="36"/>
      <c r="R454" s="23"/>
    </row>
    <row r="455" spans="1:18" ht="39.6" customHeight="1" x14ac:dyDescent="0.3">
      <c r="A455" s="26"/>
      <c r="B455" s="25"/>
      <c r="C455" s="48"/>
      <c r="D455" s="35"/>
      <c r="E455" s="35"/>
      <c r="F455" s="17" t="s">
        <v>43</v>
      </c>
      <c r="G455" s="21">
        <v>0</v>
      </c>
      <c r="H455" s="21">
        <v>0</v>
      </c>
      <c r="I455" s="21">
        <v>0</v>
      </c>
      <c r="J455" s="23"/>
      <c r="K455" s="22"/>
      <c r="L455" s="22"/>
      <c r="M455" s="22"/>
      <c r="N455" s="22"/>
      <c r="O455" s="22"/>
      <c r="P455" s="22"/>
      <c r="Q455" s="36"/>
      <c r="R455" s="23"/>
    </row>
    <row r="456" spans="1:18" x14ac:dyDescent="0.3">
      <c r="A456" s="26" t="s">
        <v>239</v>
      </c>
      <c r="B456" s="25" t="s">
        <v>102</v>
      </c>
      <c r="C456" s="48" t="s">
        <v>83</v>
      </c>
      <c r="D456" s="35" t="s">
        <v>45</v>
      </c>
      <c r="E456" s="35" t="s">
        <v>84</v>
      </c>
      <c r="F456" s="17" t="s">
        <v>42</v>
      </c>
      <c r="G456" s="21">
        <v>0</v>
      </c>
      <c r="H456" s="21">
        <f t="shared" ref="H456:I456" si="107">H457+H458+H459</f>
        <v>0</v>
      </c>
      <c r="I456" s="21">
        <f t="shared" si="107"/>
        <v>0</v>
      </c>
      <c r="J456" s="23">
        <v>0</v>
      </c>
      <c r="K456" s="22" t="s">
        <v>2</v>
      </c>
      <c r="L456" s="22" t="s">
        <v>2</v>
      </c>
      <c r="M456" s="22" t="s">
        <v>2</v>
      </c>
      <c r="N456" s="22" t="s">
        <v>2</v>
      </c>
      <c r="O456" s="22" t="s">
        <v>2</v>
      </c>
      <c r="P456" s="22" t="s">
        <v>2</v>
      </c>
      <c r="Q456" s="36"/>
      <c r="R456" s="23"/>
    </row>
    <row r="457" spans="1:18" ht="27.6" x14ac:dyDescent="0.3">
      <c r="A457" s="26"/>
      <c r="B457" s="25"/>
      <c r="C457" s="48"/>
      <c r="D457" s="35"/>
      <c r="E457" s="35"/>
      <c r="F457" s="17" t="s">
        <v>146</v>
      </c>
      <c r="G457" s="21">
        <v>0</v>
      </c>
      <c r="H457" s="21">
        <v>0</v>
      </c>
      <c r="I457" s="21">
        <v>0</v>
      </c>
      <c r="J457" s="23"/>
      <c r="K457" s="22"/>
      <c r="L457" s="22"/>
      <c r="M457" s="22"/>
      <c r="N457" s="22"/>
      <c r="O457" s="22"/>
      <c r="P457" s="22"/>
      <c r="Q457" s="36"/>
      <c r="R457" s="23"/>
    </row>
    <row r="458" spans="1:18" ht="27.6" x14ac:dyDescent="0.3">
      <c r="A458" s="26"/>
      <c r="B458" s="25"/>
      <c r="C458" s="48"/>
      <c r="D458" s="35"/>
      <c r="E458" s="35"/>
      <c r="F458" s="17" t="s">
        <v>44</v>
      </c>
      <c r="G458" s="21">
        <v>0</v>
      </c>
      <c r="H458" s="21">
        <v>0</v>
      </c>
      <c r="I458" s="21">
        <v>0</v>
      </c>
      <c r="J458" s="23"/>
      <c r="K458" s="22"/>
      <c r="L458" s="22"/>
      <c r="M458" s="22"/>
      <c r="N458" s="22"/>
      <c r="O458" s="22"/>
      <c r="P458" s="22"/>
      <c r="Q458" s="36"/>
      <c r="R458" s="23"/>
    </row>
    <row r="459" spans="1:18" ht="38.4" customHeight="1" x14ac:dyDescent="0.3">
      <c r="A459" s="26"/>
      <c r="B459" s="25"/>
      <c r="C459" s="48"/>
      <c r="D459" s="35"/>
      <c r="E459" s="35"/>
      <c r="F459" s="17" t="s">
        <v>43</v>
      </c>
      <c r="G459" s="21">
        <v>0</v>
      </c>
      <c r="H459" s="21">
        <v>0</v>
      </c>
      <c r="I459" s="21">
        <v>0</v>
      </c>
      <c r="J459" s="23"/>
      <c r="K459" s="22"/>
      <c r="L459" s="22"/>
      <c r="M459" s="22"/>
      <c r="N459" s="22"/>
      <c r="O459" s="22"/>
      <c r="P459" s="22"/>
      <c r="Q459" s="36"/>
      <c r="R459" s="23"/>
    </row>
    <row r="460" spans="1:18" x14ac:dyDescent="0.3">
      <c r="A460" s="26" t="s">
        <v>240</v>
      </c>
      <c r="B460" s="25" t="s">
        <v>103</v>
      </c>
      <c r="C460" s="48" t="s">
        <v>83</v>
      </c>
      <c r="D460" s="35" t="s">
        <v>45</v>
      </c>
      <c r="E460" s="35" t="s">
        <v>84</v>
      </c>
      <c r="F460" s="17" t="s">
        <v>42</v>
      </c>
      <c r="G460" s="21">
        <v>0</v>
      </c>
      <c r="H460" s="21">
        <f t="shared" ref="H460:I460" si="108">H461+H462+H463</f>
        <v>0</v>
      </c>
      <c r="I460" s="21">
        <f t="shared" si="108"/>
        <v>0</v>
      </c>
      <c r="J460" s="23">
        <v>0</v>
      </c>
      <c r="K460" s="22" t="s">
        <v>2</v>
      </c>
      <c r="L460" s="22" t="s">
        <v>2</v>
      </c>
      <c r="M460" s="22" t="s">
        <v>2</v>
      </c>
      <c r="N460" s="22" t="s">
        <v>2</v>
      </c>
      <c r="O460" s="22" t="s">
        <v>2</v>
      </c>
      <c r="P460" s="22" t="s">
        <v>2</v>
      </c>
      <c r="Q460" s="36"/>
      <c r="R460" s="23"/>
    </row>
    <row r="461" spans="1:18" ht="27.6" x14ac:dyDescent="0.3">
      <c r="A461" s="26"/>
      <c r="B461" s="25"/>
      <c r="C461" s="48"/>
      <c r="D461" s="35"/>
      <c r="E461" s="35"/>
      <c r="F461" s="17" t="s">
        <v>146</v>
      </c>
      <c r="G461" s="21">
        <v>0</v>
      </c>
      <c r="H461" s="21">
        <v>0</v>
      </c>
      <c r="I461" s="21">
        <v>0</v>
      </c>
      <c r="J461" s="23"/>
      <c r="K461" s="22"/>
      <c r="L461" s="22"/>
      <c r="M461" s="22"/>
      <c r="N461" s="22"/>
      <c r="O461" s="22"/>
      <c r="P461" s="22"/>
      <c r="Q461" s="36"/>
      <c r="R461" s="23"/>
    </row>
    <row r="462" spans="1:18" ht="27.6" x14ac:dyDescent="0.3">
      <c r="A462" s="26"/>
      <c r="B462" s="25"/>
      <c r="C462" s="48"/>
      <c r="D462" s="35"/>
      <c r="E462" s="35"/>
      <c r="F462" s="17" t="s">
        <v>44</v>
      </c>
      <c r="G462" s="21">
        <v>0</v>
      </c>
      <c r="H462" s="21">
        <v>0</v>
      </c>
      <c r="I462" s="21">
        <v>0</v>
      </c>
      <c r="J462" s="23"/>
      <c r="K462" s="22"/>
      <c r="L462" s="22"/>
      <c r="M462" s="22"/>
      <c r="N462" s="22"/>
      <c r="O462" s="22"/>
      <c r="P462" s="22"/>
      <c r="Q462" s="36"/>
      <c r="R462" s="23"/>
    </row>
    <row r="463" spans="1:18" ht="47.4" customHeight="1" x14ac:dyDescent="0.3">
      <c r="A463" s="26"/>
      <c r="B463" s="25"/>
      <c r="C463" s="48"/>
      <c r="D463" s="35"/>
      <c r="E463" s="35"/>
      <c r="F463" s="17" t="s">
        <v>43</v>
      </c>
      <c r="G463" s="21">
        <v>0</v>
      </c>
      <c r="H463" s="21">
        <v>0</v>
      </c>
      <c r="I463" s="21">
        <v>0</v>
      </c>
      <c r="J463" s="23"/>
      <c r="K463" s="22"/>
      <c r="L463" s="22"/>
      <c r="M463" s="22"/>
      <c r="N463" s="22"/>
      <c r="O463" s="22"/>
      <c r="P463" s="22"/>
      <c r="Q463" s="36"/>
      <c r="R463" s="23"/>
    </row>
    <row r="464" spans="1:18" x14ac:dyDescent="0.3">
      <c r="A464" s="26" t="s">
        <v>241</v>
      </c>
      <c r="B464" s="25" t="s">
        <v>104</v>
      </c>
      <c r="C464" s="48" t="s">
        <v>83</v>
      </c>
      <c r="D464" s="35" t="s">
        <v>45</v>
      </c>
      <c r="E464" s="35" t="s">
        <v>84</v>
      </c>
      <c r="F464" s="17" t="s">
        <v>42</v>
      </c>
      <c r="G464" s="21">
        <v>280000</v>
      </c>
      <c r="H464" s="21">
        <f t="shared" ref="H464:I464" si="109">H465+H466+H467</f>
        <v>130000</v>
      </c>
      <c r="I464" s="21">
        <f t="shared" si="109"/>
        <v>130000</v>
      </c>
      <c r="J464" s="23">
        <v>0</v>
      </c>
      <c r="K464" s="22" t="s">
        <v>2</v>
      </c>
      <c r="L464" s="22" t="s">
        <v>2</v>
      </c>
      <c r="M464" s="22" t="s">
        <v>2</v>
      </c>
      <c r="N464" s="22" t="s">
        <v>2</v>
      </c>
      <c r="O464" s="22" t="s">
        <v>2</v>
      </c>
      <c r="P464" s="22" t="s">
        <v>2</v>
      </c>
      <c r="Q464" s="36"/>
      <c r="R464" s="23"/>
    </row>
    <row r="465" spans="1:18" ht="27.6" x14ac:dyDescent="0.3">
      <c r="A465" s="26"/>
      <c r="B465" s="25"/>
      <c r="C465" s="48"/>
      <c r="D465" s="35"/>
      <c r="E465" s="35"/>
      <c r="F465" s="17" t="s">
        <v>146</v>
      </c>
      <c r="G465" s="21">
        <v>0</v>
      </c>
      <c r="H465" s="21">
        <v>0</v>
      </c>
      <c r="I465" s="21">
        <v>0</v>
      </c>
      <c r="J465" s="23"/>
      <c r="K465" s="22"/>
      <c r="L465" s="22"/>
      <c r="M465" s="22"/>
      <c r="N465" s="22"/>
      <c r="O465" s="22"/>
      <c r="P465" s="22"/>
      <c r="Q465" s="36"/>
      <c r="R465" s="23"/>
    </row>
    <row r="466" spans="1:18" ht="27.6" x14ac:dyDescent="0.3">
      <c r="A466" s="26"/>
      <c r="B466" s="25"/>
      <c r="C466" s="48"/>
      <c r="D466" s="35"/>
      <c r="E466" s="35"/>
      <c r="F466" s="17" t="s">
        <v>44</v>
      </c>
      <c r="G466" s="21">
        <v>0</v>
      </c>
      <c r="H466" s="21">
        <v>0</v>
      </c>
      <c r="I466" s="21">
        <v>0</v>
      </c>
      <c r="J466" s="23"/>
      <c r="K466" s="22"/>
      <c r="L466" s="22"/>
      <c r="M466" s="22"/>
      <c r="N466" s="22"/>
      <c r="O466" s="22"/>
      <c r="P466" s="22"/>
      <c r="Q466" s="36"/>
      <c r="R466" s="23"/>
    </row>
    <row r="467" spans="1:18" ht="40.799999999999997" customHeight="1" x14ac:dyDescent="0.3">
      <c r="A467" s="26"/>
      <c r="B467" s="25"/>
      <c r="C467" s="48"/>
      <c r="D467" s="35"/>
      <c r="E467" s="35"/>
      <c r="F467" s="17" t="s">
        <v>43</v>
      </c>
      <c r="G467" s="21">
        <v>280000</v>
      </c>
      <c r="H467" s="21">
        <v>130000</v>
      </c>
      <c r="I467" s="21">
        <v>130000</v>
      </c>
      <c r="J467" s="23"/>
      <c r="K467" s="22"/>
      <c r="L467" s="22"/>
      <c r="M467" s="22"/>
      <c r="N467" s="22"/>
      <c r="O467" s="22"/>
      <c r="P467" s="22"/>
      <c r="Q467" s="36"/>
      <c r="R467" s="23"/>
    </row>
    <row r="468" spans="1:18" x14ac:dyDescent="0.3">
      <c r="A468" s="26" t="s">
        <v>38</v>
      </c>
      <c r="B468" s="25" t="s">
        <v>242</v>
      </c>
      <c r="C468" s="48" t="s">
        <v>83</v>
      </c>
      <c r="D468" s="35" t="s">
        <v>45</v>
      </c>
      <c r="E468" s="35" t="s">
        <v>84</v>
      </c>
      <c r="F468" s="17" t="s">
        <v>42</v>
      </c>
      <c r="G468" s="21">
        <v>0</v>
      </c>
      <c r="H468" s="21">
        <f t="shared" ref="H468:I468" si="110">H469+H470+H471</f>
        <v>0</v>
      </c>
      <c r="I468" s="21">
        <f t="shared" si="110"/>
        <v>0</v>
      </c>
      <c r="J468" s="23">
        <v>0</v>
      </c>
      <c r="K468" s="22" t="s">
        <v>2</v>
      </c>
      <c r="L468" s="22" t="s">
        <v>2</v>
      </c>
      <c r="M468" s="22" t="s">
        <v>2</v>
      </c>
      <c r="N468" s="22" t="s">
        <v>2</v>
      </c>
      <c r="O468" s="22" t="s">
        <v>2</v>
      </c>
      <c r="P468" s="22" t="s">
        <v>2</v>
      </c>
      <c r="Q468" s="36"/>
      <c r="R468" s="23"/>
    </row>
    <row r="469" spans="1:18" ht="27.6" x14ac:dyDescent="0.3">
      <c r="A469" s="26"/>
      <c r="B469" s="25"/>
      <c r="C469" s="48"/>
      <c r="D469" s="35"/>
      <c r="E469" s="35"/>
      <c r="F469" s="17" t="s">
        <v>146</v>
      </c>
      <c r="G469" s="21">
        <v>0</v>
      </c>
      <c r="H469" s="21">
        <v>0</v>
      </c>
      <c r="I469" s="21">
        <v>0</v>
      </c>
      <c r="J469" s="23"/>
      <c r="K469" s="22"/>
      <c r="L469" s="22"/>
      <c r="M469" s="22"/>
      <c r="N469" s="22"/>
      <c r="O469" s="22"/>
      <c r="P469" s="22"/>
      <c r="Q469" s="36"/>
      <c r="R469" s="23"/>
    </row>
    <row r="470" spans="1:18" ht="27.6" x14ac:dyDescent="0.3">
      <c r="A470" s="26"/>
      <c r="B470" s="25"/>
      <c r="C470" s="48"/>
      <c r="D470" s="35"/>
      <c r="E470" s="35"/>
      <c r="F470" s="17" t="s">
        <v>44</v>
      </c>
      <c r="G470" s="21">
        <v>0</v>
      </c>
      <c r="H470" s="21">
        <v>0</v>
      </c>
      <c r="I470" s="21">
        <v>0</v>
      </c>
      <c r="J470" s="23"/>
      <c r="K470" s="22"/>
      <c r="L470" s="22"/>
      <c r="M470" s="22"/>
      <c r="N470" s="22"/>
      <c r="O470" s="22"/>
      <c r="P470" s="22"/>
      <c r="Q470" s="36"/>
      <c r="R470" s="23"/>
    </row>
    <row r="471" spans="1:18" ht="27.6" x14ac:dyDescent="0.3">
      <c r="A471" s="26"/>
      <c r="B471" s="25"/>
      <c r="C471" s="48"/>
      <c r="D471" s="35"/>
      <c r="E471" s="35"/>
      <c r="F471" s="17" t="s">
        <v>43</v>
      </c>
      <c r="G471" s="21">
        <v>0</v>
      </c>
      <c r="H471" s="21">
        <v>0</v>
      </c>
      <c r="I471" s="21">
        <v>0</v>
      </c>
      <c r="J471" s="23"/>
      <c r="K471" s="22"/>
      <c r="L471" s="22"/>
      <c r="M471" s="22"/>
      <c r="N471" s="22"/>
      <c r="O471" s="22"/>
      <c r="P471" s="22"/>
      <c r="Q471" s="36"/>
      <c r="R471" s="23"/>
    </row>
    <row r="472" spans="1:18" x14ac:dyDescent="0.3">
      <c r="A472" s="26" t="s">
        <v>85</v>
      </c>
      <c r="B472" s="25" t="s">
        <v>243</v>
      </c>
      <c r="C472" s="48" t="s">
        <v>83</v>
      </c>
      <c r="D472" s="35" t="s">
        <v>45</v>
      </c>
      <c r="E472" s="35" t="s">
        <v>84</v>
      </c>
      <c r="F472" s="17" t="s">
        <v>42</v>
      </c>
      <c r="G472" s="21">
        <v>0</v>
      </c>
      <c r="H472" s="21">
        <f t="shared" ref="H472:I472" si="111">H473+H474+H475</f>
        <v>0</v>
      </c>
      <c r="I472" s="21">
        <f t="shared" si="111"/>
        <v>0</v>
      </c>
      <c r="J472" s="23">
        <v>0</v>
      </c>
      <c r="K472" s="22" t="s">
        <v>2</v>
      </c>
      <c r="L472" s="22" t="s">
        <v>2</v>
      </c>
      <c r="M472" s="22" t="s">
        <v>2</v>
      </c>
      <c r="N472" s="22" t="s">
        <v>2</v>
      </c>
      <c r="O472" s="22" t="s">
        <v>2</v>
      </c>
      <c r="P472" s="22" t="s">
        <v>2</v>
      </c>
      <c r="Q472" s="36"/>
      <c r="R472" s="23"/>
    </row>
    <row r="473" spans="1:18" ht="27.6" x14ac:dyDescent="0.3">
      <c r="A473" s="26"/>
      <c r="B473" s="25"/>
      <c r="C473" s="48"/>
      <c r="D473" s="35"/>
      <c r="E473" s="35"/>
      <c r="F473" s="17" t="s">
        <v>146</v>
      </c>
      <c r="G473" s="21">
        <v>0</v>
      </c>
      <c r="H473" s="21">
        <v>0</v>
      </c>
      <c r="I473" s="21">
        <v>0</v>
      </c>
      <c r="J473" s="23"/>
      <c r="K473" s="22"/>
      <c r="L473" s="22"/>
      <c r="M473" s="22"/>
      <c r="N473" s="22"/>
      <c r="O473" s="22"/>
      <c r="P473" s="22"/>
      <c r="Q473" s="36"/>
      <c r="R473" s="23"/>
    </row>
    <row r="474" spans="1:18" ht="27.6" x14ac:dyDescent="0.3">
      <c r="A474" s="26"/>
      <c r="B474" s="25"/>
      <c r="C474" s="48"/>
      <c r="D474" s="35"/>
      <c r="E474" s="35"/>
      <c r="F474" s="17" t="s">
        <v>44</v>
      </c>
      <c r="G474" s="21">
        <v>0</v>
      </c>
      <c r="H474" s="21">
        <v>0</v>
      </c>
      <c r="I474" s="21">
        <v>0</v>
      </c>
      <c r="J474" s="23"/>
      <c r="K474" s="22"/>
      <c r="L474" s="22"/>
      <c r="M474" s="22"/>
      <c r="N474" s="22"/>
      <c r="O474" s="22"/>
      <c r="P474" s="22"/>
      <c r="Q474" s="36"/>
      <c r="R474" s="23"/>
    </row>
    <row r="475" spans="1:18" ht="27.6" x14ac:dyDescent="0.3">
      <c r="A475" s="26"/>
      <c r="B475" s="25"/>
      <c r="C475" s="48"/>
      <c r="D475" s="35"/>
      <c r="E475" s="35"/>
      <c r="F475" s="17" t="s">
        <v>43</v>
      </c>
      <c r="G475" s="21">
        <v>0</v>
      </c>
      <c r="H475" s="21">
        <v>0</v>
      </c>
      <c r="I475" s="21">
        <v>0</v>
      </c>
      <c r="J475" s="23"/>
      <c r="K475" s="22"/>
      <c r="L475" s="22"/>
      <c r="M475" s="22"/>
      <c r="N475" s="22"/>
      <c r="O475" s="22"/>
      <c r="P475" s="22"/>
      <c r="Q475" s="36"/>
      <c r="R475" s="23"/>
    </row>
    <row r="476" spans="1:18" x14ac:dyDescent="0.3">
      <c r="A476" s="26" t="s">
        <v>86</v>
      </c>
      <c r="B476" s="25" t="s">
        <v>244</v>
      </c>
      <c r="C476" s="48" t="s">
        <v>83</v>
      </c>
      <c r="D476" s="35" t="s">
        <v>45</v>
      </c>
      <c r="E476" s="35" t="s">
        <v>84</v>
      </c>
      <c r="F476" s="17" t="s">
        <v>42</v>
      </c>
      <c r="G476" s="21">
        <v>0</v>
      </c>
      <c r="H476" s="21">
        <f t="shared" ref="H476:I476" si="112">H477+H478+H479</f>
        <v>0</v>
      </c>
      <c r="I476" s="21">
        <f t="shared" si="112"/>
        <v>0</v>
      </c>
      <c r="J476" s="23">
        <v>0</v>
      </c>
      <c r="K476" s="22" t="s">
        <v>2</v>
      </c>
      <c r="L476" s="22" t="s">
        <v>2</v>
      </c>
      <c r="M476" s="22" t="s">
        <v>2</v>
      </c>
      <c r="N476" s="22" t="s">
        <v>2</v>
      </c>
      <c r="O476" s="22" t="s">
        <v>2</v>
      </c>
      <c r="P476" s="22" t="s">
        <v>2</v>
      </c>
      <c r="Q476" s="36"/>
      <c r="R476" s="23"/>
    </row>
    <row r="477" spans="1:18" ht="27.6" x14ac:dyDescent="0.3">
      <c r="A477" s="26"/>
      <c r="B477" s="25"/>
      <c r="C477" s="48"/>
      <c r="D477" s="35"/>
      <c r="E477" s="35"/>
      <c r="F477" s="17" t="s">
        <v>146</v>
      </c>
      <c r="G477" s="21">
        <v>0</v>
      </c>
      <c r="H477" s="21">
        <v>0</v>
      </c>
      <c r="I477" s="21">
        <v>0</v>
      </c>
      <c r="J477" s="23"/>
      <c r="K477" s="22"/>
      <c r="L477" s="22"/>
      <c r="M477" s="22"/>
      <c r="N477" s="22"/>
      <c r="O477" s="22"/>
      <c r="P477" s="22"/>
      <c r="Q477" s="36"/>
      <c r="R477" s="23"/>
    </row>
    <row r="478" spans="1:18" ht="27.6" x14ac:dyDescent="0.3">
      <c r="A478" s="26"/>
      <c r="B478" s="25"/>
      <c r="C478" s="48"/>
      <c r="D478" s="35"/>
      <c r="E478" s="35"/>
      <c r="F478" s="17" t="s">
        <v>44</v>
      </c>
      <c r="G478" s="21">
        <v>0</v>
      </c>
      <c r="H478" s="21">
        <v>0</v>
      </c>
      <c r="I478" s="21">
        <v>0</v>
      </c>
      <c r="J478" s="23"/>
      <c r="K478" s="22"/>
      <c r="L478" s="22"/>
      <c r="M478" s="22"/>
      <c r="N478" s="22"/>
      <c r="O478" s="22"/>
      <c r="P478" s="22"/>
      <c r="Q478" s="36"/>
      <c r="R478" s="23"/>
    </row>
    <row r="479" spans="1:18" ht="27.6" x14ac:dyDescent="0.3">
      <c r="A479" s="26"/>
      <c r="B479" s="25"/>
      <c r="C479" s="48"/>
      <c r="D479" s="35"/>
      <c r="E479" s="35"/>
      <c r="F479" s="17" t="s">
        <v>43</v>
      </c>
      <c r="G479" s="21">
        <v>0</v>
      </c>
      <c r="H479" s="21">
        <v>0</v>
      </c>
      <c r="I479" s="21">
        <v>0</v>
      </c>
      <c r="J479" s="23"/>
      <c r="K479" s="22"/>
      <c r="L479" s="22"/>
      <c r="M479" s="22"/>
      <c r="N479" s="22"/>
      <c r="O479" s="22"/>
      <c r="P479" s="22"/>
      <c r="Q479" s="36"/>
      <c r="R479" s="23"/>
    </row>
    <row r="480" spans="1:18" x14ac:dyDescent="0.3">
      <c r="A480" s="26" t="s">
        <v>245</v>
      </c>
      <c r="B480" s="25" t="s">
        <v>246</v>
      </c>
      <c r="C480" s="48" t="s">
        <v>83</v>
      </c>
      <c r="D480" s="35" t="s">
        <v>45</v>
      </c>
      <c r="E480" s="35" t="s">
        <v>84</v>
      </c>
      <c r="F480" s="17" t="s">
        <v>42</v>
      </c>
      <c r="G480" s="21">
        <v>0</v>
      </c>
      <c r="H480" s="21">
        <f t="shared" ref="H480:I480" si="113">H481+H482+H483</f>
        <v>0</v>
      </c>
      <c r="I480" s="21">
        <f t="shared" si="113"/>
        <v>0</v>
      </c>
      <c r="J480" s="23">
        <v>0</v>
      </c>
      <c r="K480" s="22" t="s">
        <v>2</v>
      </c>
      <c r="L480" s="22" t="s">
        <v>2</v>
      </c>
      <c r="M480" s="22" t="s">
        <v>2</v>
      </c>
      <c r="N480" s="22" t="s">
        <v>2</v>
      </c>
      <c r="O480" s="22" t="s">
        <v>2</v>
      </c>
      <c r="P480" s="22" t="s">
        <v>2</v>
      </c>
      <c r="Q480" s="36"/>
      <c r="R480" s="23"/>
    </row>
    <row r="481" spans="1:18" ht="27.6" x14ac:dyDescent="0.3">
      <c r="A481" s="26"/>
      <c r="B481" s="25"/>
      <c r="C481" s="48"/>
      <c r="D481" s="35"/>
      <c r="E481" s="35"/>
      <c r="F481" s="17" t="s">
        <v>146</v>
      </c>
      <c r="G481" s="21">
        <v>0</v>
      </c>
      <c r="H481" s="21">
        <v>0</v>
      </c>
      <c r="I481" s="21">
        <v>0</v>
      </c>
      <c r="J481" s="23"/>
      <c r="K481" s="22"/>
      <c r="L481" s="22"/>
      <c r="M481" s="22"/>
      <c r="N481" s="22"/>
      <c r="O481" s="22"/>
      <c r="P481" s="22"/>
      <c r="Q481" s="36"/>
      <c r="R481" s="23"/>
    </row>
    <row r="482" spans="1:18" ht="27.6" x14ac:dyDescent="0.3">
      <c r="A482" s="26"/>
      <c r="B482" s="25"/>
      <c r="C482" s="48"/>
      <c r="D482" s="35"/>
      <c r="E482" s="35"/>
      <c r="F482" s="17" t="s">
        <v>44</v>
      </c>
      <c r="G482" s="21">
        <v>0</v>
      </c>
      <c r="H482" s="21">
        <v>0</v>
      </c>
      <c r="I482" s="21">
        <v>0</v>
      </c>
      <c r="J482" s="23"/>
      <c r="K482" s="22"/>
      <c r="L482" s="22"/>
      <c r="M482" s="22"/>
      <c r="N482" s="22"/>
      <c r="O482" s="22"/>
      <c r="P482" s="22"/>
      <c r="Q482" s="36"/>
      <c r="R482" s="23"/>
    </row>
    <row r="483" spans="1:18" ht="35.4" customHeight="1" x14ac:dyDescent="0.3">
      <c r="A483" s="26"/>
      <c r="B483" s="25"/>
      <c r="C483" s="48"/>
      <c r="D483" s="35"/>
      <c r="E483" s="35"/>
      <c r="F483" s="17" t="s">
        <v>43</v>
      </c>
      <c r="G483" s="21">
        <v>0</v>
      </c>
      <c r="H483" s="21">
        <v>0</v>
      </c>
      <c r="I483" s="21">
        <v>0</v>
      </c>
      <c r="J483" s="23"/>
      <c r="K483" s="22"/>
      <c r="L483" s="22"/>
      <c r="M483" s="22"/>
      <c r="N483" s="22"/>
      <c r="O483" s="22"/>
      <c r="P483" s="22"/>
      <c r="Q483" s="36"/>
      <c r="R483" s="23"/>
    </row>
    <row r="484" spans="1:18" x14ac:dyDescent="0.3">
      <c r="A484" s="26" t="s">
        <v>247</v>
      </c>
      <c r="B484" s="25" t="s">
        <v>248</v>
      </c>
      <c r="C484" s="48" t="s">
        <v>83</v>
      </c>
      <c r="D484" s="35" t="s">
        <v>45</v>
      </c>
      <c r="E484" s="35" t="s">
        <v>84</v>
      </c>
      <c r="F484" s="17" t="s">
        <v>42</v>
      </c>
      <c r="G484" s="21">
        <v>9820960</v>
      </c>
      <c r="H484" s="21">
        <f t="shared" ref="H484:I484" si="114">H485+H486+H487</f>
        <v>0</v>
      </c>
      <c r="I484" s="21">
        <f t="shared" si="114"/>
        <v>0</v>
      </c>
      <c r="J484" s="23">
        <v>0</v>
      </c>
      <c r="K484" s="22" t="s">
        <v>2</v>
      </c>
      <c r="L484" s="22" t="s">
        <v>2</v>
      </c>
      <c r="M484" s="22" t="s">
        <v>2</v>
      </c>
      <c r="N484" s="22" t="s">
        <v>2</v>
      </c>
      <c r="O484" s="22" t="s">
        <v>2</v>
      </c>
      <c r="P484" s="22" t="s">
        <v>2</v>
      </c>
      <c r="Q484" s="36"/>
      <c r="R484" s="23"/>
    </row>
    <row r="485" spans="1:18" ht="27.6" x14ac:dyDescent="0.3">
      <c r="A485" s="26"/>
      <c r="B485" s="25"/>
      <c r="C485" s="48"/>
      <c r="D485" s="35"/>
      <c r="E485" s="35"/>
      <c r="F485" s="17" t="s">
        <v>146</v>
      </c>
      <c r="G485" s="21">
        <v>201000</v>
      </c>
      <c r="H485" s="21">
        <v>0</v>
      </c>
      <c r="I485" s="21">
        <v>0</v>
      </c>
      <c r="J485" s="23"/>
      <c r="K485" s="22"/>
      <c r="L485" s="22"/>
      <c r="M485" s="22"/>
      <c r="N485" s="22"/>
      <c r="O485" s="22"/>
      <c r="P485" s="22"/>
      <c r="Q485" s="36"/>
      <c r="R485" s="23"/>
    </row>
    <row r="486" spans="1:18" ht="27.6" x14ac:dyDescent="0.3">
      <c r="A486" s="26"/>
      <c r="B486" s="25"/>
      <c r="C486" s="48"/>
      <c r="D486" s="35"/>
      <c r="E486" s="35"/>
      <c r="F486" s="17" t="s">
        <v>44</v>
      </c>
      <c r="G486" s="21">
        <v>14199000</v>
      </c>
      <c r="H486" s="21">
        <v>0</v>
      </c>
      <c r="I486" s="21">
        <v>0</v>
      </c>
      <c r="J486" s="23"/>
      <c r="K486" s="22"/>
      <c r="L486" s="22"/>
      <c r="M486" s="22"/>
      <c r="N486" s="22"/>
      <c r="O486" s="22"/>
      <c r="P486" s="22"/>
      <c r="Q486" s="36"/>
      <c r="R486" s="23"/>
    </row>
    <row r="487" spans="1:18" ht="38.4" customHeight="1" x14ac:dyDescent="0.3">
      <c r="A487" s="26"/>
      <c r="B487" s="25"/>
      <c r="C487" s="48"/>
      <c r="D487" s="35"/>
      <c r="E487" s="35"/>
      <c r="F487" s="17" t="s">
        <v>43</v>
      </c>
      <c r="G487" s="21">
        <v>327760</v>
      </c>
      <c r="H487" s="21">
        <v>0</v>
      </c>
      <c r="I487" s="21">
        <v>0</v>
      </c>
      <c r="J487" s="23"/>
      <c r="K487" s="22"/>
      <c r="L487" s="22"/>
      <c r="M487" s="22"/>
      <c r="N487" s="22"/>
      <c r="O487" s="22"/>
      <c r="P487" s="22"/>
      <c r="Q487" s="36"/>
      <c r="R487" s="23"/>
    </row>
    <row r="488" spans="1:18" x14ac:dyDescent="0.3">
      <c r="A488" s="26" t="s">
        <v>249</v>
      </c>
      <c r="B488" s="25" t="s">
        <v>250</v>
      </c>
      <c r="C488" s="48" t="s">
        <v>83</v>
      </c>
      <c r="D488" s="35" t="s">
        <v>45</v>
      </c>
      <c r="E488" s="35" t="s">
        <v>84</v>
      </c>
      <c r="F488" s="17" t="s">
        <v>42</v>
      </c>
      <c r="G488" s="21">
        <v>12975147.01</v>
      </c>
      <c r="H488" s="21">
        <f t="shared" ref="H488:I488" si="115">H489+H490+H491</f>
        <v>1604314.4</v>
      </c>
      <c r="I488" s="21">
        <f t="shared" si="115"/>
        <v>1604314.4</v>
      </c>
      <c r="J488" s="23">
        <f t="shared" ref="J488" si="116">I488/H488</f>
        <v>1</v>
      </c>
      <c r="K488" s="25" t="s">
        <v>112</v>
      </c>
      <c r="L488" s="22" t="s">
        <v>67</v>
      </c>
      <c r="M488" s="22" t="s">
        <v>2</v>
      </c>
      <c r="N488" s="22">
        <v>58</v>
      </c>
      <c r="O488" s="22">
        <v>58</v>
      </c>
      <c r="P488" s="23">
        <f>O488/N488</f>
        <v>1</v>
      </c>
      <c r="Q488" s="36"/>
      <c r="R488" s="23"/>
    </row>
    <row r="489" spans="1:18" ht="27.6" x14ac:dyDescent="0.3">
      <c r="A489" s="26"/>
      <c r="B489" s="25"/>
      <c r="C489" s="48"/>
      <c r="D489" s="35"/>
      <c r="E489" s="35"/>
      <c r="F489" s="17" t="s">
        <v>146</v>
      </c>
      <c r="G489" s="21">
        <v>0</v>
      </c>
      <c r="H489" s="21">
        <v>0</v>
      </c>
      <c r="I489" s="21">
        <v>0</v>
      </c>
      <c r="J489" s="23"/>
      <c r="K489" s="25"/>
      <c r="L489" s="22"/>
      <c r="M489" s="22"/>
      <c r="N489" s="22"/>
      <c r="O489" s="22"/>
      <c r="P489" s="23"/>
      <c r="Q489" s="36"/>
      <c r="R489" s="23"/>
    </row>
    <row r="490" spans="1:18" ht="27.6" x14ac:dyDescent="0.3">
      <c r="A490" s="26"/>
      <c r="B490" s="25"/>
      <c r="C490" s="48"/>
      <c r="D490" s="35"/>
      <c r="E490" s="35"/>
      <c r="F490" s="17" t="s">
        <v>44</v>
      </c>
      <c r="G490" s="21">
        <v>14059500</v>
      </c>
      <c r="H490" s="21">
        <v>1556184.97</v>
      </c>
      <c r="I490" s="21">
        <v>1556184.97</v>
      </c>
      <c r="J490" s="23"/>
      <c r="K490" s="25"/>
      <c r="L490" s="22"/>
      <c r="M490" s="22"/>
      <c r="N490" s="22"/>
      <c r="O490" s="22"/>
      <c r="P490" s="23"/>
      <c r="Q490" s="36"/>
      <c r="R490" s="23"/>
    </row>
    <row r="491" spans="1:18" ht="40.799999999999997" customHeight="1" x14ac:dyDescent="0.3">
      <c r="A491" s="26"/>
      <c r="B491" s="25"/>
      <c r="C491" s="48"/>
      <c r="D491" s="35"/>
      <c r="E491" s="35"/>
      <c r="F491" s="17" t="s">
        <v>43</v>
      </c>
      <c r="G491" s="21">
        <v>398731.41000000003</v>
      </c>
      <c r="H491" s="21">
        <v>48129.43</v>
      </c>
      <c r="I491" s="21">
        <v>48129.43</v>
      </c>
      <c r="J491" s="23"/>
      <c r="K491" s="25"/>
      <c r="L491" s="22"/>
      <c r="M491" s="22"/>
      <c r="N491" s="22"/>
      <c r="O491" s="22"/>
      <c r="P491" s="23"/>
      <c r="Q491" s="36"/>
      <c r="R491" s="23"/>
    </row>
    <row r="492" spans="1:18" x14ac:dyDescent="0.3">
      <c r="A492" s="26" t="s">
        <v>251</v>
      </c>
      <c r="B492" s="25" t="s">
        <v>252</v>
      </c>
      <c r="C492" s="48" t="s">
        <v>83</v>
      </c>
      <c r="D492" s="35" t="s">
        <v>45</v>
      </c>
      <c r="E492" s="35" t="s">
        <v>84</v>
      </c>
      <c r="F492" s="17" t="s">
        <v>42</v>
      </c>
      <c r="G492" s="21">
        <v>0</v>
      </c>
      <c r="H492" s="21">
        <f t="shared" ref="H492:I492" si="117">H493+H494+H495</f>
        <v>0</v>
      </c>
      <c r="I492" s="21">
        <f t="shared" si="117"/>
        <v>0</v>
      </c>
      <c r="J492" s="23">
        <v>0</v>
      </c>
      <c r="K492" s="22" t="s">
        <v>2</v>
      </c>
      <c r="L492" s="22" t="s">
        <v>2</v>
      </c>
      <c r="M492" s="22" t="s">
        <v>2</v>
      </c>
      <c r="N492" s="22" t="s">
        <v>2</v>
      </c>
      <c r="O492" s="22" t="s">
        <v>2</v>
      </c>
      <c r="P492" s="22" t="s">
        <v>2</v>
      </c>
      <c r="Q492" s="36"/>
      <c r="R492" s="23"/>
    </row>
    <row r="493" spans="1:18" ht="27.6" x14ac:dyDescent="0.3">
      <c r="A493" s="26"/>
      <c r="B493" s="25"/>
      <c r="C493" s="48"/>
      <c r="D493" s="35"/>
      <c r="E493" s="35"/>
      <c r="F493" s="17" t="s">
        <v>146</v>
      </c>
      <c r="G493" s="21">
        <v>0</v>
      </c>
      <c r="H493" s="21">
        <v>0</v>
      </c>
      <c r="I493" s="21">
        <v>0</v>
      </c>
      <c r="J493" s="23"/>
      <c r="K493" s="22"/>
      <c r="L493" s="22"/>
      <c r="M493" s="22"/>
      <c r="N493" s="22"/>
      <c r="O493" s="22"/>
      <c r="P493" s="22"/>
      <c r="Q493" s="36"/>
      <c r="R493" s="23"/>
    </row>
    <row r="494" spans="1:18" ht="27.6" x14ac:dyDescent="0.3">
      <c r="A494" s="26"/>
      <c r="B494" s="25"/>
      <c r="C494" s="48"/>
      <c r="D494" s="35"/>
      <c r="E494" s="35"/>
      <c r="F494" s="17" t="s">
        <v>44</v>
      </c>
      <c r="G494" s="21">
        <v>0</v>
      </c>
      <c r="H494" s="21">
        <v>0</v>
      </c>
      <c r="I494" s="21">
        <v>0</v>
      </c>
      <c r="J494" s="23"/>
      <c r="K494" s="22"/>
      <c r="L494" s="22"/>
      <c r="M494" s="22"/>
      <c r="N494" s="22"/>
      <c r="O494" s="22"/>
      <c r="P494" s="22"/>
      <c r="Q494" s="36"/>
      <c r="R494" s="23"/>
    </row>
    <row r="495" spans="1:18" ht="35.4" customHeight="1" x14ac:dyDescent="0.3">
      <c r="A495" s="26"/>
      <c r="B495" s="25"/>
      <c r="C495" s="48"/>
      <c r="D495" s="35"/>
      <c r="E495" s="35"/>
      <c r="F495" s="17" t="s">
        <v>43</v>
      </c>
      <c r="G495" s="21">
        <v>0</v>
      </c>
      <c r="H495" s="21">
        <v>0</v>
      </c>
      <c r="I495" s="21">
        <v>0</v>
      </c>
      <c r="J495" s="23"/>
      <c r="K495" s="22"/>
      <c r="L495" s="22"/>
      <c r="M495" s="22"/>
      <c r="N495" s="22"/>
      <c r="O495" s="22"/>
      <c r="P495" s="22"/>
      <c r="Q495" s="36"/>
      <c r="R495" s="23"/>
    </row>
    <row r="496" spans="1:18" x14ac:dyDescent="0.3">
      <c r="A496" s="26" t="s">
        <v>253</v>
      </c>
      <c r="B496" s="25" t="s">
        <v>254</v>
      </c>
      <c r="C496" s="48" t="s">
        <v>83</v>
      </c>
      <c r="D496" s="35" t="s">
        <v>45</v>
      </c>
      <c r="E496" s="35" t="s">
        <v>84</v>
      </c>
      <c r="F496" s="17" t="s">
        <v>42</v>
      </c>
      <c r="G496" s="21">
        <v>0</v>
      </c>
      <c r="H496" s="21">
        <f t="shared" ref="H496:I496" si="118">H497+H498+H499</f>
        <v>0</v>
      </c>
      <c r="I496" s="21">
        <f t="shared" si="118"/>
        <v>0</v>
      </c>
      <c r="J496" s="23">
        <v>0</v>
      </c>
      <c r="K496" s="22" t="s">
        <v>2</v>
      </c>
      <c r="L496" s="22" t="s">
        <v>2</v>
      </c>
      <c r="M496" s="22" t="s">
        <v>2</v>
      </c>
      <c r="N496" s="22" t="s">
        <v>2</v>
      </c>
      <c r="O496" s="22" t="s">
        <v>2</v>
      </c>
      <c r="P496" s="22" t="s">
        <v>2</v>
      </c>
      <c r="Q496" s="36"/>
      <c r="R496" s="23"/>
    </row>
    <row r="497" spans="1:18" ht="27.6" x14ac:dyDescent="0.3">
      <c r="A497" s="26"/>
      <c r="B497" s="25"/>
      <c r="C497" s="48"/>
      <c r="D497" s="35"/>
      <c r="E497" s="35"/>
      <c r="F497" s="17" t="s">
        <v>146</v>
      </c>
      <c r="G497" s="21">
        <v>0</v>
      </c>
      <c r="H497" s="21">
        <v>0</v>
      </c>
      <c r="I497" s="21">
        <v>0</v>
      </c>
      <c r="J497" s="23"/>
      <c r="K497" s="22"/>
      <c r="L497" s="22"/>
      <c r="M497" s="22"/>
      <c r="N497" s="22"/>
      <c r="O497" s="22"/>
      <c r="P497" s="22"/>
      <c r="Q497" s="36"/>
      <c r="R497" s="23"/>
    </row>
    <row r="498" spans="1:18" ht="27.6" x14ac:dyDescent="0.3">
      <c r="A498" s="26"/>
      <c r="B498" s="25"/>
      <c r="C498" s="48"/>
      <c r="D498" s="35"/>
      <c r="E498" s="35"/>
      <c r="F498" s="17" t="s">
        <v>44</v>
      </c>
      <c r="G498" s="21">
        <v>0</v>
      </c>
      <c r="H498" s="21">
        <v>0</v>
      </c>
      <c r="I498" s="21">
        <v>0</v>
      </c>
      <c r="J498" s="23"/>
      <c r="K498" s="22"/>
      <c r="L498" s="22"/>
      <c r="M498" s="22"/>
      <c r="N498" s="22"/>
      <c r="O498" s="22"/>
      <c r="P498" s="22"/>
      <c r="Q498" s="36"/>
      <c r="R498" s="23"/>
    </row>
    <row r="499" spans="1:18" ht="37.799999999999997" customHeight="1" x14ac:dyDescent="0.3">
      <c r="A499" s="26"/>
      <c r="B499" s="25"/>
      <c r="C499" s="48"/>
      <c r="D499" s="35"/>
      <c r="E499" s="35"/>
      <c r="F499" s="17" t="s">
        <v>43</v>
      </c>
      <c r="G499" s="21">
        <v>0</v>
      </c>
      <c r="H499" s="21">
        <v>0</v>
      </c>
      <c r="I499" s="21">
        <v>0</v>
      </c>
      <c r="J499" s="23"/>
      <c r="K499" s="22"/>
      <c r="L499" s="22"/>
      <c r="M499" s="22"/>
      <c r="N499" s="22"/>
      <c r="O499" s="22"/>
      <c r="P499" s="22"/>
      <c r="Q499" s="36"/>
      <c r="R499" s="23"/>
    </row>
    <row r="500" spans="1:18" x14ac:dyDescent="0.3">
      <c r="A500" s="26" t="s">
        <v>255</v>
      </c>
      <c r="B500" s="25" t="s">
        <v>256</v>
      </c>
      <c r="C500" s="48" t="s">
        <v>83</v>
      </c>
      <c r="D500" s="35" t="s">
        <v>45</v>
      </c>
      <c r="E500" s="35" t="s">
        <v>84</v>
      </c>
      <c r="F500" s="17" t="s">
        <v>42</v>
      </c>
      <c r="G500" s="21">
        <v>0</v>
      </c>
      <c r="H500" s="21">
        <f t="shared" ref="H500:I500" si="119">H501+H502+H503</f>
        <v>0</v>
      </c>
      <c r="I500" s="21">
        <f t="shared" si="119"/>
        <v>0</v>
      </c>
      <c r="J500" s="23">
        <v>0</v>
      </c>
      <c r="K500" s="22" t="s">
        <v>2</v>
      </c>
      <c r="L500" s="22" t="s">
        <v>2</v>
      </c>
      <c r="M500" s="22" t="s">
        <v>2</v>
      </c>
      <c r="N500" s="22" t="s">
        <v>2</v>
      </c>
      <c r="O500" s="22" t="s">
        <v>2</v>
      </c>
      <c r="P500" s="22" t="s">
        <v>2</v>
      </c>
      <c r="Q500" s="36"/>
      <c r="R500" s="23"/>
    </row>
    <row r="501" spans="1:18" ht="27.6" x14ac:dyDescent="0.3">
      <c r="A501" s="26"/>
      <c r="B501" s="25"/>
      <c r="C501" s="48"/>
      <c r="D501" s="35"/>
      <c r="E501" s="35"/>
      <c r="F501" s="17" t="s">
        <v>146</v>
      </c>
      <c r="G501" s="21">
        <v>0</v>
      </c>
      <c r="H501" s="21">
        <v>0</v>
      </c>
      <c r="I501" s="21">
        <v>0</v>
      </c>
      <c r="J501" s="23"/>
      <c r="K501" s="22"/>
      <c r="L501" s="22"/>
      <c r="M501" s="22"/>
      <c r="N501" s="22"/>
      <c r="O501" s="22"/>
      <c r="P501" s="22"/>
      <c r="Q501" s="36"/>
      <c r="R501" s="23"/>
    </row>
    <row r="502" spans="1:18" ht="27.6" x14ac:dyDescent="0.3">
      <c r="A502" s="26"/>
      <c r="B502" s="25"/>
      <c r="C502" s="48"/>
      <c r="D502" s="35"/>
      <c r="E502" s="35"/>
      <c r="F502" s="17" t="s">
        <v>44</v>
      </c>
      <c r="G502" s="21">
        <v>0</v>
      </c>
      <c r="H502" s="21">
        <v>0</v>
      </c>
      <c r="I502" s="21">
        <v>0</v>
      </c>
      <c r="J502" s="23"/>
      <c r="K502" s="22"/>
      <c r="L502" s="22"/>
      <c r="M502" s="22"/>
      <c r="N502" s="22"/>
      <c r="O502" s="22"/>
      <c r="P502" s="22"/>
      <c r="Q502" s="36"/>
      <c r="R502" s="23"/>
    </row>
    <row r="503" spans="1:18" ht="38.4" customHeight="1" x14ac:dyDescent="0.3">
      <c r="A503" s="26"/>
      <c r="B503" s="25"/>
      <c r="C503" s="48"/>
      <c r="D503" s="35"/>
      <c r="E503" s="35"/>
      <c r="F503" s="17" t="s">
        <v>43</v>
      </c>
      <c r="G503" s="21">
        <v>0</v>
      </c>
      <c r="H503" s="21">
        <v>0</v>
      </c>
      <c r="I503" s="21">
        <v>0</v>
      </c>
      <c r="J503" s="23"/>
      <c r="K503" s="22"/>
      <c r="L503" s="22"/>
      <c r="M503" s="22"/>
      <c r="N503" s="22"/>
      <c r="O503" s="22"/>
      <c r="P503" s="22"/>
      <c r="Q503" s="36"/>
      <c r="R503" s="23"/>
    </row>
    <row r="504" spans="1:18" x14ac:dyDescent="0.3">
      <c r="A504" s="26" t="s">
        <v>257</v>
      </c>
      <c r="B504" s="25" t="s">
        <v>258</v>
      </c>
      <c r="C504" s="48" t="s">
        <v>83</v>
      </c>
      <c r="D504" s="35" t="s">
        <v>45</v>
      </c>
      <c r="E504" s="35" t="s">
        <v>84</v>
      </c>
      <c r="F504" s="17" t="s">
        <v>42</v>
      </c>
      <c r="G504" s="21">
        <v>225500</v>
      </c>
      <c r="H504" s="21">
        <f t="shared" ref="H504:I504" si="120">H505+H506+H507</f>
        <v>0</v>
      </c>
      <c r="I504" s="21">
        <f t="shared" si="120"/>
        <v>0</v>
      </c>
      <c r="J504" s="23">
        <v>0</v>
      </c>
      <c r="K504" s="22" t="s">
        <v>2</v>
      </c>
      <c r="L504" s="22" t="s">
        <v>2</v>
      </c>
      <c r="M504" s="22" t="s">
        <v>2</v>
      </c>
      <c r="N504" s="22" t="s">
        <v>2</v>
      </c>
      <c r="O504" s="22" t="s">
        <v>2</v>
      </c>
      <c r="P504" s="22" t="s">
        <v>2</v>
      </c>
      <c r="Q504" s="36"/>
      <c r="R504" s="23"/>
    </row>
    <row r="505" spans="1:18" ht="27.6" x14ac:dyDescent="0.3">
      <c r="A505" s="26"/>
      <c r="B505" s="25"/>
      <c r="C505" s="48"/>
      <c r="D505" s="35"/>
      <c r="E505" s="35"/>
      <c r="F505" s="17" t="s">
        <v>146</v>
      </c>
      <c r="G505" s="21">
        <v>201000</v>
      </c>
      <c r="H505" s="21">
        <v>0</v>
      </c>
      <c r="I505" s="21">
        <v>0</v>
      </c>
      <c r="J505" s="23"/>
      <c r="K505" s="22"/>
      <c r="L505" s="22"/>
      <c r="M505" s="22"/>
      <c r="N505" s="22"/>
      <c r="O505" s="22"/>
      <c r="P505" s="22"/>
      <c r="Q505" s="36"/>
      <c r="R505" s="23"/>
    </row>
    <row r="506" spans="1:18" ht="27.6" x14ac:dyDescent="0.3">
      <c r="A506" s="26"/>
      <c r="B506" s="25"/>
      <c r="C506" s="48"/>
      <c r="D506" s="35"/>
      <c r="E506" s="35"/>
      <c r="F506" s="17" t="s">
        <v>44</v>
      </c>
      <c r="G506" s="21">
        <v>139500</v>
      </c>
      <c r="H506" s="21">
        <v>0</v>
      </c>
      <c r="I506" s="21">
        <v>0</v>
      </c>
      <c r="J506" s="23"/>
      <c r="K506" s="22"/>
      <c r="L506" s="22"/>
      <c r="M506" s="22"/>
      <c r="N506" s="22"/>
      <c r="O506" s="22"/>
      <c r="P506" s="22"/>
      <c r="Q506" s="36"/>
      <c r="R506" s="23"/>
    </row>
    <row r="507" spans="1:18" ht="27.6" x14ac:dyDescent="0.3">
      <c r="A507" s="26"/>
      <c r="B507" s="25"/>
      <c r="C507" s="48"/>
      <c r="D507" s="35"/>
      <c r="E507" s="35"/>
      <c r="F507" s="17" t="s">
        <v>43</v>
      </c>
      <c r="G507" s="21">
        <v>0</v>
      </c>
      <c r="H507" s="21">
        <v>0</v>
      </c>
      <c r="I507" s="21">
        <v>0</v>
      </c>
      <c r="J507" s="23"/>
      <c r="K507" s="22"/>
      <c r="L507" s="22"/>
      <c r="M507" s="22"/>
      <c r="N507" s="22"/>
      <c r="O507" s="22"/>
      <c r="P507" s="22"/>
      <c r="Q507" s="36"/>
      <c r="R507" s="23"/>
    </row>
    <row r="508" spans="1:18" x14ac:dyDescent="0.3">
      <c r="A508" s="26" t="s">
        <v>259</v>
      </c>
      <c r="B508" s="25" t="s">
        <v>260</v>
      </c>
      <c r="C508" s="48" t="s">
        <v>83</v>
      </c>
      <c r="D508" s="35" t="s">
        <v>45</v>
      </c>
      <c r="E508" s="35" t="s">
        <v>84</v>
      </c>
      <c r="F508" s="17" t="s">
        <v>42</v>
      </c>
      <c r="G508" s="21">
        <v>39770</v>
      </c>
      <c r="H508" s="21">
        <f t="shared" ref="H508:I508" si="121">H509+H510+H511</f>
        <v>3712</v>
      </c>
      <c r="I508" s="21">
        <f t="shared" si="121"/>
        <v>3712</v>
      </c>
      <c r="J508" s="23">
        <f t="shared" ref="J508" si="122">I508/H508</f>
        <v>1</v>
      </c>
      <c r="K508" s="22" t="s">
        <v>2</v>
      </c>
      <c r="L508" s="22" t="s">
        <v>2</v>
      </c>
      <c r="M508" s="22" t="s">
        <v>2</v>
      </c>
      <c r="N508" s="22" t="s">
        <v>2</v>
      </c>
      <c r="O508" s="22" t="s">
        <v>2</v>
      </c>
      <c r="P508" s="22" t="s">
        <v>2</v>
      </c>
      <c r="Q508" s="36"/>
      <c r="R508" s="23"/>
    </row>
    <row r="509" spans="1:18" ht="27.6" x14ac:dyDescent="0.3">
      <c r="A509" s="26"/>
      <c r="B509" s="25"/>
      <c r="C509" s="48"/>
      <c r="D509" s="35"/>
      <c r="E509" s="35"/>
      <c r="F509" s="17" t="s">
        <v>146</v>
      </c>
      <c r="G509" s="21">
        <v>0</v>
      </c>
      <c r="H509" s="21">
        <v>0</v>
      </c>
      <c r="I509" s="21">
        <v>0</v>
      </c>
      <c r="J509" s="23"/>
      <c r="K509" s="22"/>
      <c r="L509" s="22"/>
      <c r="M509" s="22"/>
      <c r="N509" s="22"/>
      <c r="O509" s="22"/>
      <c r="P509" s="22"/>
      <c r="Q509" s="36"/>
      <c r="R509" s="23"/>
    </row>
    <row r="510" spans="1:18" ht="27.6" x14ac:dyDescent="0.3">
      <c r="A510" s="26"/>
      <c r="B510" s="25"/>
      <c r="C510" s="48"/>
      <c r="D510" s="35"/>
      <c r="E510" s="35"/>
      <c r="F510" s="17" t="s">
        <v>44</v>
      </c>
      <c r="G510" s="21">
        <v>0</v>
      </c>
      <c r="H510" s="21">
        <v>0</v>
      </c>
      <c r="I510" s="21">
        <v>0</v>
      </c>
      <c r="J510" s="23"/>
      <c r="K510" s="22"/>
      <c r="L510" s="22"/>
      <c r="M510" s="22"/>
      <c r="N510" s="22"/>
      <c r="O510" s="22"/>
      <c r="P510" s="22"/>
      <c r="Q510" s="36"/>
      <c r="R510" s="23"/>
    </row>
    <row r="511" spans="1:18" ht="27.6" x14ac:dyDescent="0.3">
      <c r="A511" s="26"/>
      <c r="B511" s="25"/>
      <c r="C511" s="48"/>
      <c r="D511" s="35"/>
      <c r="E511" s="35"/>
      <c r="F511" s="17" t="s">
        <v>43</v>
      </c>
      <c r="G511" s="21">
        <v>39770</v>
      </c>
      <c r="H511" s="21">
        <v>3712</v>
      </c>
      <c r="I511" s="21">
        <v>3712</v>
      </c>
      <c r="J511" s="23"/>
      <c r="K511" s="22"/>
      <c r="L511" s="22"/>
      <c r="M511" s="22"/>
      <c r="N511" s="22"/>
      <c r="O511" s="22"/>
      <c r="P511" s="22"/>
      <c r="Q511" s="36"/>
      <c r="R511" s="23"/>
    </row>
    <row r="512" spans="1:18" x14ac:dyDescent="0.3">
      <c r="A512" s="26" t="s">
        <v>261</v>
      </c>
      <c r="B512" s="25" t="s">
        <v>262</v>
      </c>
      <c r="C512" s="48" t="s">
        <v>83</v>
      </c>
      <c r="D512" s="35" t="s">
        <v>45</v>
      </c>
      <c r="E512" s="35" t="s">
        <v>84</v>
      </c>
      <c r="F512" s="17" t="s">
        <v>42</v>
      </c>
      <c r="G512" s="21">
        <v>1353508.65</v>
      </c>
      <c r="H512" s="21">
        <f t="shared" ref="H512:I512" si="123">H513+H514+H515</f>
        <v>1353508.65</v>
      </c>
      <c r="I512" s="21">
        <f t="shared" si="123"/>
        <v>1353508.65</v>
      </c>
      <c r="J512" s="23">
        <v>0</v>
      </c>
      <c r="K512" s="22" t="s">
        <v>2</v>
      </c>
      <c r="L512" s="22" t="s">
        <v>2</v>
      </c>
      <c r="M512" s="22" t="s">
        <v>2</v>
      </c>
      <c r="N512" s="22" t="s">
        <v>2</v>
      </c>
      <c r="O512" s="22" t="s">
        <v>2</v>
      </c>
      <c r="P512" s="22" t="s">
        <v>2</v>
      </c>
      <c r="Q512" s="36"/>
      <c r="R512" s="23"/>
    </row>
    <row r="513" spans="1:18" ht="27.6" x14ac:dyDescent="0.3">
      <c r="A513" s="26"/>
      <c r="B513" s="25"/>
      <c r="C513" s="48"/>
      <c r="D513" s="35"/>
      <c r="E513" s="35"/>
      <c r="F513" s="17" t="s">
        <v>146</v>
      </c>
      <c r="G513" s="21">
        <v>0</v>
      </c>
      <c r="H513" s="21">
        <v>0</v>
      </c>
      <c r="I513" s="21">
        <v>0</v>
      </c>
      <c r="J513" s="23"/>
      <c r="K513" s="22"/>
      <c r="L513" s="22"/>
      <c r="M513" s="22"/>
      <c r="N513" s="22"/>
      <c r="O513" s="22"/>
      <c r="P513" s="22"/>
      <c r="Q513" s="36"/>
      <c r="R513" s="23"/>
    </row>
    <row r="514" spans="1:18" ht="27.6" x14ac:dyDescent="0.3">
      <c r="A514" s="26"/>
      <c r="B514" s="25"/>
      <c r="C514" s="48"/>
      <c r="D514" s="35"/>
      <c r="E514" s="35"/>
      <c r="F514" s="17" t="s">
        <v>44</v>
      </c>
      <c r="G514" s="21">
        <v>1353508.65</v>
      </c>
      <c r="H514" s="21">
        <v>1353508.65</v>
      </c>
      <c r="I514" s="21">
        <v>1353508.65</v>
      </c>
      <c r="J514" s="23"/>
      <c r="K514" s="22"/>
      <c r="L514" s="22"/>
      <c r="M514" s="22"/>
      <c r="N514" s="22"/>
      <c r="O514" s="22"/>
      <c r="P514" s="22"/>
      <c r="Q514" s="36"/>
      <c r="R514" s="23"/>
    </row>
    <row r="515" spans="1:18" ht="27.6" x14ac:dyDescent="0.3">
      <c r="A515" s="26"/>
      <c r="B515" s="25"/>
      <c r="C515" s="48"/>
      <c r="D515" s="35"/>
      <c r="E515" s="35"/>
      <c r="F515" s="17" t="s">
        <v>43</v>
      </c>
      <c r="G515" s="21">
        <v>0</v>
      </c>
      <c r="H515" s="21">
        <v>0</v>
      </c>
      <c r="I515" s="21">
        <v>0</v>
      </c>
      <c r="J515" s="23"/>
      <c r="K515" s="22"/>
      <c r="L515" s="22"/>
      <c r="M515" s="22"/>
      <c r="N515" s="22"/>
      <c r="O515" s="22"/>
      <c r="P515" s="22"/>
      <c r="Q515" s="36"/>
      <c r="R515" s="23"/>
    </row>
    <row r="516" spans="1:18" x14ac:dyDescent="0.3">
      <c r="A516" s="26" t="s">
        <v>263</v>
      </c>
      <c r="B516" s="25" t="s">
        <v>264</v>
      </c>
      <c r="C516" s="48" t="s">
        <v>83</v>
      </c>
      <c r="D516" s="35" t="s">
        <v>45</v>
      </c>
      <c r="E516" s="35" t="s">
        <v>84</v>
      </c>
      <c r="F516" s="17" t="s">
        <v>42</v>
      </c>
      <c r="G516" s="21">
        <v>0</v>
      </c>
      <c r="H516" s="21">
        <f t="shared" ref="H516:I516" si="124">H517+H518+H519</f>
        <v>0</v>
      </c>
      <c r="I516" s="21">
        <f t="shared" si="124"/>
        <v>0</v>
      </c>
      <c r="J516" s="23">
        <v>0</v>
      </c>
      <c r="K516" s="22" t="s">
        <v>2</v>
      </c>
      <c r="L516" s="22" t="s">
        <v>2</v>
      </c>
      <c r="M516" s="22" t="s">
        <v>2</v>
      </c>
      <c r="N516" s="22" t="s">
        <v>2</v>
      </c>
      <c r="O516" s="22" t="s">
        <v>2</v>
      </c>
      <c r="P516" s="22" t="s">
        <v>2</v>
      </c>
      <c r="Q516" s="36"/>
      <c r="R516" s="23"/>
    </row>
    <row r="517" spans="1:18" ht="27.6" x14ac:dyDescent="0.3">
      <c r="A517" s="26"/>
      <c r="B517" s="25"/>
      <c r="C517" s="48"/>
      <c r="D517" s="35"/>
      <c r="E517" s="35"/>
      <c r="F517" s="17" t="s">
        <v>146</v>
      </c>
      <c r="G517" s="21">
        <v>0</v>
      </c>
      <c r="H517" s="21">
        <v>0</v>
      </c>
      <c r="I517" s="21">
        <v>0</v>
      </c>
      <c r="J517" s="23"/>
      <c r="K517" s="22"/>
      <c r="L517" s="22"/>
      <c r="M517" s="22"/>
      <c r="N517" s="22"/>
      <c r="O517" s="22"/>
      <c r="P517" s="22"/>
      <c r="Q517" s="36"/>
      <c r="R517" s="23"/>
    </row>
    <row r="518" spans="1:18" ht="27.6" x14ac:dyDescent="0.3">
      <c r="A518" s="26"/>
      <c r="B518" s="25"/>
      <c r="C518" s="48"/>
      <c r="D518" s="35"/>
      <c r="E518" s="35"/>
      <c r="F518" s="17" t="s">
        <v>44</v>
      </c>
      <c r="G518" s="21">
        <v>0</v>
      </c>
      <c r="H518" s="21">
        <v>0</v>
      </c>
      <c r="I518" s="21">
        <v>0</v>
      </c>
      <c r="J518" s="23"/>
      <c r="K518" s="22"/>
      <c r="L518" s="22"/>
      <c r="M518" s="22"/>
      <c r="N518" s="22"/>
      <c r="O518" s="22"/>
      <c r="P518" s="22"/>
      <c r="Q518" s="36"/>
      <c r="R518" s="23"/>
    </row>
    <row r="519" spans="1:18" ht="27.6" x14ac:dyDescent="0.3">
      <c r="A519" s="26"/>
      <c r="B519" s="25"/>
      <c r="C519" s="48"/>
      <c r="D519" s="35"/>
      <c r="E519" s="35"/>
      <c r="F519" s="17" t="s">
        <v>43</v>
      </c>
      <c r="G519" s="21">
        <v>0</v>
      </c>
      <c r="H519" s="21">
        <v>0</v>
      </c>
      <c r="I519" s="21">
        <v>0</v>
      </c>
      <c r="J519" s="23"/>
      <c r="K519" s="22"/>
      <c r="L519" s="22"/>
      <c r="M519" s="22"/>
      <c r="N519" s="22"/>
      <c r="O519" s="22"/>
      <c r="P519" s="22"/>
      <c r="Q519" s="36"/>
      <c r="R519" s="23"/>
    </row>
    <row r="520" spans="1:18" x14ac:dyDescent="0.3">
      <c r="A520" s="26" t="s">
        <v>265</v>
      </c>
      <c r="B520" s="25" t="s">
        <v>266</v>
      </c>
      <c r="C520" s="48" t="s">
        <v>83</v>
      </c>
      <c r="D520" s="35" t="s">
        <v>45</v>
      </c>
      <c r="E520" s="35" t="s">
        <v>84</v>
      </c>
      <c r="F520" s="17" t="s">
        <v>42</v>
      </c>
      <c r="G520" s="21">
        <v>0</v>
      </c>
      <c r="H520" s="21">
        <f t="shared" ref="H520:I520" si="125">H521+H522+H523</f>
        <v>0</v>
      </c>
      <c r="I520" s="21">
        <f t="shared" si="125"/>
        <v>0</v>
      </c>
      <c r="J520" s="23">
        <v>0</v>
      </c>
      <c r="K520" s="22" t="s">
        <v>2</v>
      </c>
      <c r="L520" s="22" t="s">
        <v>2</v>
      </c>
      <c r="M520" s="22" t="s">
        <v>2</v>
      </c>
      <c r="N520" s="22" t="s">
        <v>2</v>
      </c>
      <c r="O520" s="22" t="s">
        <v>2</v>
      </c>
      <c r="P520" s="22" t="s">
        <v>2</v>
      </c>
      <c r="Q520" s="36"/>
      <c r="R520" s="23"/>
    </row>
    <row r="521" spans="1:18" ht="27.6" x14ac:dyDescent="0.3">
      <c r="A521" s="26"/>
      <c r="B521" s="25"/>
      <c r="C521" s="48"/>
      <c r="D521" s="35"/>
      <c r="E521" s="35"/>
      <c r="F521" s="17" t="s">
        <v>146</v>
      </c>
      <c r="G521" s="21">
        <v>0</v>
      </c>
      <c r="H521" s="21">
        <v>0</v>
      </c>
      <c r="I521" s="21">
        <v>0</v>
      </c>
      <c r="J521" s="23"/>
      <c r="K521" s="22"/>
      <c r="L521" s="22"/>
      <c r="M521" s="22"/>
      <c r="N521" s="22"/>
      <c r="O521" s="22"/>
      <c r="P521" s="22"/>
      <c r="Q521" s="36"/>
      <c r="R521" s="23"/>
    </row>
    <row r="522" spans="1:18" ht="27.6" x14ac:dyDescent="0.3">
      <c r="A522" s="26"/>
      <c r="B522" s="25"/>
      <c r="C522" s="48"/>
      <c r="D522" s="35"/>
      <c r="E522" s="35"/>
      <c r="F522" s="17" t="s">
        <v>44</v>
      </c>
      <c r="G522" s="21">
        <v>0</v>
      </c>
      <c r="H522" s="21">
        <v>0</v>
      </c>
      <c r="I522" s="21">
        <v>0</v>
      </c>
      <c r="J522" s="23"/>
      <c r="K522" s="22"/>
      <c r="L522" s="22"/>
      <c r="M522" s="22"/>
      <c r="N522" s="22"/>
      <c r="O522" s="22"/>
      <c r="P522" s="22"/>
      <c r="Q522" s="36"/>
      <c r="R522" s="23"/>
    </row>
    <row r="523" spans="1:18" ht="27.6" x14ac:dyDescent="0.3">
      <c r="A523" s="26"/>
      <c r="B523" s="25"/>
      <c r="C523" s="48"/>
      <c r="D523" s="35"/>
      <c r="E523" s="35"/>
      <c r="F523" s="17" t="s">
        <v>43</v>
      </c>
      <c r="G523" s="21">
        <v>0</v>
      </c>
      <c r="H523" s="21">
        <v>0</v>
      </c>
      <c r="I523" s="21">
        <v>0</v>
      </c>
      <c r="J523" s="23"/>
      <c r="K523" s="22"/>
      <c r="L523" s="22"/>
      <c r="M523" s="22"/>
      <c r="N523" s="22"/>
      <c r="O523" s="22"/>
      <c r="P523" s="22"/>
      <c r="Q523" s="36"/>
      <c r="R523" s="23"/>
    </row>
    <row r="524" spans="1:18" x14ac:dyDescent="0.3">
      <c r="A524" s="19" t="s">
        <v>47</v>
      </c>
      <c r="B524" s="29" t="s">
        <v>267</v>
      </c>
      <c r="C524" s="29"/>
      <c r="D524" s="29"/>
      <c r="E524" s="29"/>
      <c r="F524" s="16" t="s">
        <v>2</v>
      </c>
      <c r="G524" s="21" t="s">
        <v>2</v>
      </c>
      <c r="H524" s="21" t="s">
        <v>2</v>
      </c>
      <c r="I524" s="21" t="s">
        <v>2</v>
      </c>
      <c r="J524" s="21" t="s">
        <v>2</v>
      </c>
      <c r="K524" s="20" t="s">
        <v>2</v>
      </c>
      <c r="L524" s="20" t="s">
        <v>2</v>
      </c>
      <c r="M524" s="20" t="s">
        <v>2</v>
      </c>
      <c r="N524" s="20" t="s">
        <v>2</v>
      </c>
      <c r="O524" s="20" t="s">
        <v>2</v>
      </c>
      <c r="P524" s="20" t="s">
        <v>2</v>
      </c>
      <c r="Q524" s="20" t="s">
        <v>2</v>
      </c>
      <c r="R524" s="23"/>
    </row>
    <row r="525" spans="1:18" x14ac:dyDescent="0.3">
      <c r="A525" s="26" t="s">
        <v>25</v>
      </c>
      <c r="B525" s="25" t="s">
        <v>268</v>
      </c>
      <c r="C525" s="48" t="s">
        <v>83</v>
      </c>
      <c r="D525" s="42" t="s">
        <v>45</v>
      </c>
      <c r="E525" s="42" t="s">
        <v>84</v>
      </c>
      <c r="F525" s="17" t="s">
        <v>42</v>
      </c>
      <c r="G525" s="21">
        <v>27552499.48</v>
      </c>
      <c r="H525" s="21">
        <f t="shared" ref="H525:I525" si="126">H526+H527+H528</f>
        <v>4907308.1900000004</v>
      </c>
      <c r="I525" s="21">
        <f t="shared" si="126"/>
        <v>4907308.1900000004</v>
      </c>
      <c r="J525" s="23">
        <f>I525/H525</f>
        <v>1</v>
      </c>
      <c r="K525" s="22" t="s">
        <v>2</v>
      </c>
      <c r="L525" s="22" t="s">
        <v>2</v>
      </c>
      <c r="M525" s="22" t="s">
        <v>2</v>
      </c>
      <c r="N525" s="22" t="s">
        <v>2</v>
      </c>
      <c r="O525" s="22" t="s">
        <v>2</v>
      </c>
      <c r="P525" s="22" t="s">
        <v>2</v>
      </c>
      <c r="Q525" s="22" t="s">
        <v>2</v>
      </c>
      <c r="R525" s="23"/>
    </row>
    <row r="526" spans="1:18" ht="27.6" x14ac:dyDescent="0.3">
      <c r="A526" s="26"/>
      <c r="B526" s="25"/>
      <c r="C526" s="48"/>
      <c r="D526" s="42"/>
      <c r="E526" s="42"/>
      <c r="F526" s="17" t="s">
        <v>146</v>
      </c>
      <c r="G526" s="21">
        <v>0</v>
      </c>
      <c r="H526" s="21">
        <v>0</v>
      </c>
      <c r="I526" s="21">
        <v>0</v>
      </c>
      <c r="J526" s="23"/>
      <c r="K526" s="22"/>
      <c r="L526" s="22"/>
      <c r="M526" s="22"/>
      <c r="N526" s="22"/>
      <c r="O526" s="22"/>
      <c r="P526" s="22"/>
      <c r="Q526" s="22"/>
      <c r="R526" s="23"/>
    </row>
    <row r="527" spans="1:18" ht="27.6" x14ac:dyDescent="0.3">
      <c r="A527" s="26"/>
      <c r="B527" s="25"/>
      <c r="C527" s="48"/>
      <c r="D527" s="42"/>
      <c r="E527" s="42"/>
      <c r="F527" s="17" t="s">
        <v>44</v>
      </c>
      <c r="G527" s="21">
        <v>119084</v>
      </c>
      <c r="H527" s="21">
        <v>0</v>
      </c>
      <c r="I527" s="21">
        <v>0</v>
      </c>
      <c r="J527" s="23"/>
      <c r="K527" s="22"/>
      <c r="L527" s="22"/>
      <c r="M527" s="22"/>
      <c r="N527" s="22"/>
      <c r="O527" s="22"/>
      <c r="P527" s="22"/>
      <c r="Q527" s="22"/>
      <c r="R527" s="23"/>
    </row>
    <row r="528" spans="1:18" ht="27.6" x14ac:dyDescent="0.3">
      <c r="A528" s="26"/>
      <c r="B528" s="25"/>
      <c r="C528" s="48"/>
      <c r="D528" s="42"/>
      <c r="E528" s="42"/>
      <c r="F528" s="17" t="s">
        <v>43</v>
      </c>
      <c r="G528" s="21">
        <v>27433415.48</v>
      </c>
      <c r="H528" s="21">
        <v>4907308.1900000004</v>
      </c>
      <c r="I528" s="21">
        <v>4907308.1900000004</v>
      </c>
      <c r="J528" s="23"/>
      <c r="K528" s="22"/>
      <c r="L528" s="22"/>
      <c r="M528" s="22"/>
      <c r="N528" s="22"/>
      <c r="O528" s="22"/>
      <c r="P528" s="22"/>
      <c r="Q528" s="22"/>
      <c r="R528" s="23"/>
    </row>
    <row r="529" spans="1:18" x14ac:dyDescent="0.3">
      <c r="A529" s="24" t="s">
        <v>119</v>
      </c>
      <c r="B529" s="24"/>
      <c r="C529" s="24"/>
      <c r="D529" s="24"/>
      <c r="E529" s="24"/>
      <c r="F529" s="17" t="s">
        <v>42</v>
      </c>
      <c r="G529" s="21">
        <v>46037145.140000001</v>
      </c>
      <c r="H529" s="21">
        <f t="shared" ref="H529" si="127">H530+H531+H532</f>
        <v>8278843.2400000002</v>
      </c>
      <c r="I529" s="21">
        <f t="shared" ref="I529" si="128">I530+I531+I532</f>
        <v>8278795.6200000001</v>
      </c>
      <c r="J529" s="23">
        <f>I529/H529</f>
        <v>0.99999424798868397</v>
      </c>
      <c r="K529" s="22" t="s">
        <v>2</v>
      </c>
      <c r="L529" s="22" t="s">
        <v>2</v>
      </c>
      <c r="M529" s="22" t="s">
        <v>2</v>
      </c>
      <c r="N529" s="22" t="s">
        <v>2</v>
      </c>
      <c r="O529" s="22" t="s">
        <v>2</v>
      </c>
      <c r="P529" s="22" t="s">
        <v>2</v>
      </c>
      <c r="Q529" s="22" t="s">
        <v>2</v>
      </c>
      <c r="R529" s="23"/>
    </row>
    <row r="530" spans="1:18" ht="27.6" x14ac:dyDescent="0.3">
      <c r="A530" s="24"/>
      <c r="B530" s="24"/>
      <c r="C530" s="24"/>
      <c r="D530" s="24"/>
      <c r="E530" s="24"/>
      <c r="F530" s="17" t="s">
        <v>123</v>
      </c>
      <c r="G530" s="21">
        <v>126000</v>
      </c>
      <c r="H530" s="21">
        <f>H361+H526</f>
        <v>0</v>
      </c>
      <c r="I530" s="21">
        <f>I361+I526</f>
        <v>0</v>
      </c>
      <c r="J530" s="23"/>
      <c r="K530" s="22"/>
      <c r="L530" s="22"/>
      <c r="M530" s="22"/>
      <c r="N530" s="22"/>
      <c r="O530" s="22"/>
      <c r="P530" s="22"/>
      <c r="Q530" s="22"/>
      <c r="R530" s="23"/>
    </row>
    <row r="531" spans="1:18" ht="27.6" x14ac:dyDescent="0.3">
      <c r="A531" s="24"/>
      <c r="B531" s="24"/>
      <c r="C531" s="24"/>
      <c r="D531" s="24"/>
      <c r="E531" s="24"/>
      <c r="F531" s="17" t="s">
        <v>44</v>
      </c>
      <c r="G531" s="21">
        <v>15440508.25</v>
      </c>
      <c r="H531" s="21">
        <f t="shared" ref="H531" si="129">H362+H527</f>
        <v>2909693.62</v>
      </c>
      <c r="I531" s="21">
        <v>2909646</v>
      </c>
      <c r="J531" s="23"/>
      <c r="K531" s="22"/>
      <c r="L531" s="22"/>
      <c r="M531" s="22"/>
      <c r="N531" s="22"/>
      <c r="O531" s="22"/>
      <c r="P531" s="22"/>
      <c r="Q531" s="22"/>
      <c r="R531" s="23"/>
    </row>
    <row r="532" spans="1:18" ht="27.6" x14ac:dyDescent="0.3">
      <c r="A532" s="24"/>
      <c r="B532" s="24"/>
      <c r="C532" s="24"/>
      <c r="D532" s="24"/>
      <c r="E532" s="24"/>
      <c r="F532" s="17" t="s">
        <v>43</v>
      </c>
      <c r="G532" s="21">
        <v>30470636.890000001</v>
      </c>
      <c r="H532" s="21">
        <f>H363+H528</f>
        <v>5369149.6200000001</v>
      </c>
      <c r="I532" s="21">
        <f>I363+I528</f>
        <v>5369149.6200000001</v>
      </c>
      <c r="J532" s="23"/>
      <c r="K532" s="22"/>
      <c r="L532" s="22"/>
      <c r="M532" s="22"/>
      <c r="N532" s="22"/>
      <c r="O532" s="22"/>
      <c r="P532" s="22"/>
      <c r="Q532" s="22"/>
      <c r="R532" s="23"/>
    </row>
    <row r="533" spans="1:18" ht="34.5" customHeight="1" x14ac:dyDescent="0.3">
      <c r="A533" s="29" t="s">
        <v>293</v>
      </c>
      <c r="B533" s="29"/>
      <c r="C533" s="29"/>
      <c r="D533" s="29"/>
      <c r="E533" s="29"/>
      <c r="F533" s="29"/>
      <c r="G533" s="29"/>
      <c r="H533" s="29"/>
      <c r="I533" s="29"/>
      <c r="J533" s="29"/>
      <c r="K533" s="29"/>
      <c r="L533" s="29"/>
      <c r="M533" s="29"/>
      <c r="N533" s="29"/>
      <c r="O533" s="29"/>
      <c r="P533" s="29"/>
      <c r="Q533" s="29"/>
      <c r="R533" s="29"/>
    </row>
    <row r="534" spans="1:18" ht="51" customHeight="1" x14ac:dyDescent="0.3">
      <c r="A534" s="29" t="s">
        <v>269</v>
      </c>
      <c r="B534" s="29"/>
      <c r="C534" s="29"/>
      <c r="D534" s="29"/>
      <c r="E534" s="29"/>
      <c r="F534" s="16" t="s">
        <v>2</v>
      </c>
      <c r="G534" s="16" t="s">
        <v>2</v>
      </c>
      <c r="H534" s="21" t="s">
        <v>2</v>
      </c>
      <c r="I534" s="21" t="s">
        <v>2</v>
      </c>
      <c r="J534" s="21" t="s">
        <v>2</v>
      </c>
      <c r="K534" s="20" t="s">
        <v>2</v>
      </c>
      <c r="L534" s="20" t="s">
        <v>2</v>
      </c>
      <c r="M534" s="20" t="s">
        <v>2</v>
      </c>
      <c r="N534" s="20" t="s">
        <v>2</v>
      </c>
      <c r="O534" s="20" t="s">
        <v>2</v>
      </c>
      <c r="P534" s="20" t="s">
        <v>2</v>
      </c>
      <c r="Q534" s="20" t="s">
        <v>2</v>
      </c>
      <c r="R534" s="23">
        <f>(Q536+Q543+Q55)/3</f>
        <v>66.666666666666671</v>
      </c>
    </row>
    <row r="535" spans="1:18" ht="54.75" customHeight="1" x14ac:dyDescent="0.3">
      <c r="A535" s="19" t="s">
        <v>19</v>
      </c>
      <c r="B535" s="29" t="s">
        <v>392</v>
      </c>
      <c r="C535" s="29"/>
      <c r="D535" s="29"/>
      <c r="E535" s="29"/>
      <c r="F535" s="16" t="s">
        <v>2</v>
      </c>
      <c r="G535" s="21" t="s">
        <v>2</v>
      </c>
      <c r="H535" s="21" t="s">
        <v>2</v>
      </c>
      <c r="I535" s="21" t="s">
        <v>2</v>
      </c>
      <c r="J535" s="21" t="s">
        <v>2</v>
      </c>
      <c r="K535" s="20" t="s">
        <v>2</v>
      </c>
      <c r="L535" s="20" t="s">
        <v>2</v>
      </c>
      <c r="M535" s="20" t="s">
        <v>2</v>
      </c>
      <c r="N535" s="20" t="s">
        <v>2</v>
      </c>
      <c r="O535" s="20" t="s">
        <v>2</v>
      </c>
      <c r="P535" s="20" t="s">
        <v>2</v>
      </c>
      <c r="Q535" s="20" t="s">
        <v>2</v>
      </c>
      <c r="R535" s="23"/>
    </row>
    <row r="536" spans="1:18" x14ac:dyDescent="0.3">
      <c r="A536" s="26" t="s">
        <v>20</v>
      </c>
      <c r="B536" s="25" t="s">
        <v>270</v>
      </c>
      <c r="C536" s="25" t="s">
        <v>41</v>
      </c>
      <c r="D536" s="35" t="s">
        <v>125</v>
      </c>
      <c r="E536" s="35" t="s">
        <v>45</v>
      </c>
      <c r="F536" s="17" t="s">
        <v>42</v>
      </c>
      <c r="G536" s="21">
        <v>352529437.5</v>
      </c>
      <c r="H536" s="21">
        <f t="shared" ref="H536:I536" si="130">H537+H538+H539</f>
        <v>76336187.109999999</v>
      </c>
      <c r="I536" s="21">
        <f t="shared" si="130"/>
        <v>76336187.109999999</v>
      </c>
      <c r="J536" s="23">
        <f>I536/H536</f>
        <v>1</v>
      </c>
      <c r="K536" s="25" t="s">
        <v>271</v>
      </c>
      <c r="L536" s="22" t="s">
        <v>67</v>
      </c>
      <c r="M536" s="22" t="s">
        <v>2</v>
      </c>
      <c r="N536" s="22">
        <v>100</v>
      </c>
      <c r="O536" s="22">
        <v>100</v>
      </c>
      <c r="P536" s="23">
        <f>O536/N536</f>
        <v>1</v>
      </c>
      <c r="Q536" s="36">
        <f>P536*100</f>
        <v>100</v>
      </c>
      <c r="R536" s="23"/>
    </row>
    <row r="537" spans="1:18" ht="27.6" x14ac:dyDescent="0.3">
      <c r="A537" s="26"/>
      <c r="B537" s="25"/>
      <c r="C537" s="25"/>
      <c r="D537" s="35"/>
      <c r="E537" s="35"/>
      <c r="F537" s="17" t="s">
        <v>123</v>
      </c>
      <c r="G537" s="21">
        <v>77236.900000000009</v>
      </c>
      <c r="H537" s="21">
        <v>76591.69</v>
      </c>
      <c r="I537" s="21">
        <v>76591.69</v>
      </c>
      <c r="J537" s="23"/>
      <c r="K537" s="25"/>
      <c r="L537" s="22"/>
      <c r="M537" s="22"/>
      <c r="N537" s="22"/>
      <c r="O537" s="22"/>
      <c r="P537" s="23"/>
      <c r="Q537" s="36"/>
      <c r="R537" s="23"/>
    </row>
    <row r="538" spans="1:18" ht="27.6" x14ac:dyDescent="0.3">
      <c r="A538" s="26"/>
      <c r="B538" s="25"/>
      <c r="C538" s="25"/>
      <c r="D538" s="35"/>
      <c r="E538" s="35"/>
      <c r="F538" s="17" t="s">
        <v>44</v>
      </c>
      <c r="G538" s="21">
        <v>4519870.76</v>
      </c>
      <c r="H538" s="21">
        <v>811947.37</v>
      </c>
      <c r="I538" s="21">
        <v>811947.37</v>
      </c>
      <c r="J538" s="23"/>
      <c r="K538" s="25"/>
      <c r="L538" s="22"/>
      <c r="M538" s="22"/>
      <c r="N538" s="22"/>
      <c r="O538" s="22"/>
      <c r="P538" s="23"/>
      <c r="Q538" s="36"/>
      <c r="R538" s="23"/>
    </row>
    <row r="539" spans="1:18" ht="38.4" customHeight="1" x14ac:dyDescent="0.3">
      <c r="A539" s="26"/>
      <c r="B539" s="25"/>
      <c r="C539" s="25"/>
      <c r="D539" s="35"/>
      <c r="E539" s="35"/>
      <c r="F539" s="17" t="s">
        <v>43</v>
      </c>
      <c r="G539" s="21">
        <v>347932329.84000003</v>
      </c>
      <c r="H539" s="21">
        <v>75447648.049999997</v>
      </c>
      <c r="I539" s="21">
        <v>75447648.049999997</v>
      </c>
      <c r="J539" s="23"/>
      <c r="K539" s="25"/>
      <c r="L539" s="22"/>
      <c r="M539" s="22"/>
      <c r="N539" s="22"/>
      <c r="O539" s="22"/>
      <c r="P539" s="23"/>
      <c r="Q539" s="36"/>
      <c r="R539" s="23"/>
    </row>
    <row r="540" spans="1:18" x14ac:dyDescent="0.3">
      <c r="A540" s="35" t="s">
        <v>47</v>
      </c>
      <c r="B540" s="49" t="s">
        <v>390</v>
      </c>
      <c r="C540" s="49"/>
      <c r="D540" s="49"/>
      <c r="E540" s="49"/>
      <c r="F540" s="25" t="s">
        <v>2</v>
      </c>
      <c r="G540" s="23" t="s">
        <v>2</v>
      </c>
      <c r="H540" s="23" t="s">
        <v>2</v>
      </c>
      <c r="I540" s="23" t="s">
        <v>2</v>
      </c>
      <c r="J540" s="23" t="s">
        <v>2</v>
      </c>
      <c r="K540" s="25" t="s">
        <v>2</v>
      </c>
      <c r="L540" s="22" t="s">
        <v>2</v>
      </c>
      <c r="M540" s="22" t="s">
        <v>2</v>
      </c>
      <c r="N540" s="22" t="s">
        <v>2</v>
      </c>
      <c r="O540" s="22" t="s">
        <v>2</v>
      </c>
      <c r="P540" s="22" t="s">
        <v>2</v>
      </c>
      <c r="Q540" s="22" t="s">
        <v>2</v>
      </c>
      <c r="R540" s="23"/>
    </row>
    <row r="541" spans="1:18" x14ac:dyDescent="0.3">
      <c r="A541" s="35"/>
      <c r="B541" s="49"/>
      <c r="C541" s="49"/>
      <c r="D541" s="49"/>
      <c r="E541" s="49"/>
      <c r="F541" s="25"/>
      <c r="G541" s="23"/>
      <c r="H541" s="23"/>
      <c r="I541" s="23"/>
      <c r="J541" s="23"/>
      <c r="K541" s="25"/>
      <c r="L541" s="22"/>
      <c r="M541" s="22"/>
      <c r="N541" s="22"/>
      <c r="O541" s="22"/>
      <c r="P541" s="22"/>
      <c r="Q541" s="22"/>
      <c r="R541" s="23"/>
    </row>
    <row r="542" spans="1:18" x14ac:dyDescent="0.3">
      <c r="A542" s="35"/>
      <c r="B542" s="49"/>
      <c r="C542" s="49"/>
      <c r="D542" s="49"/>
      <c r="E542" s="49"/>
      <c r="F542" s="25"/>
      <c r="G542" s="23"/>
      <c r="H542" s="23"/>
      <c r="I542" s="23"/>
      <c r="J542" s="23"/>
      <c r="K542" s="25"/>
      <c r="L542" s="22"/>
      <c r="M542" s="22"/>
      <c r="N542" s="22"/>
      <c r="O542" s="22"/>
      <c r="P542" s="22"/>
      <c r="Q542" s="22"/>
      <c r="R542" s="23"/>
    </row>
    <row r="543" spans="1:18" x14ac:dyDescent="0.3">
      <c r="A543" s="26" t="s">
        <v>24</v>
      </c>
      <c r="B543" s="25" t="s">
        <v>272</v>
      </c>
      <c r="C543" s="25" t="s">
        <v>113</v>
      </c>
      <c r="D543" s="35" t="s">
        <v>125</v>
      </c>
      <c r="E543" s="35" t="s">
        <v>126</v>
      </c>
      <c r="F543" s="17" t="s">
        <v>42</v>
      </c>
      <c r="G543" s="21">
        <v>39201933.299999997</v>
      </c>
      <c r="H543" s="21">
        <f t="shared" ref="H543:I543" si="131">H544+H545+H546</f>
        <v>6404979.1799999997</v>
      </c>
      <c r="I543" s="21">
        <f t="shared" si="131"/>
        <v>6404979.1799999997</v>
      </c>
      <c r="J543" s="23">
        <f>I543/H543</f>
        <v>1</v>
      </c>
      <c r="K543" s="25" t="s">
        <v>273</v>
      </c>
      <c r="L543" s="22" t="s">
        <v>67</v>
      </c>
      <c r="M543" s="22" t="s">
        <v>2</v>
      </c>
      <c r="N543" s="22">
        <v>100</v>
      </c>
      <c r="O543" s="22">
        <v>100</v>
      </c>
      <c r="P543" s="23">
        <f>O543/N543</f>
        <v>1</v>
      </c>
      <c r="Q543" s="36">
        <f>P543*100</f>
        <v>100</v>
      </c>
      <c r="R543" s="23"/>
    </row>
    <row r="544" spans="1:18" ht="27.6" x14ac:dyDescent="0.3">
      <c r="A544" s="26"/>
      <c r="B544" s="25"/>
      <c r="C544" s="25"/>
      <c r="D544" s="35"/>
      <c r="E544" s="35"/>
      <c r="F544" s="17" t="s">
        <v>123</v>
      </c>
      <c r="G544" s="21">
        <v>0</v>
      </c>
      <c r="H544" s="21">
        <v>0</v>
      </c>
      <c r="I544" s="21">
        <v>0</v>
      </c>
      <c r="J544" s="23"/>
      <c r="K544" s="25"/>
      <c r="L544" s="22"/>
      <c r="M544" s="22"/>
      <c r="N544" s="22"/>
      <c r="O544" s="22"/>
      <c r="P544" s="23"/>
      <c r="Q544" s="36"/>
      <c r="R544" s="23"/>
    </row>
    <row r="545" spans="1:18" ht="27.6" x14ac:dyDescent="0.3">
      <c r="A545" s="26"/>
      <c r="B545" s="25"/>
      <c r="C545" s="25"/>
      <c r="D545" s="35"/>
      <c r="E545" s="35"/>
      <c r="F545" s="17" t="s">
        <v>44</v>
      </c>
      <c r="G545" s="21">
        <v>0</v>
      </c>
      <c r="H545" s="21">
        <v>0</v>
      </c>
      <c r="I545" s="21">
        <v>0</v>
      </c>
      <c r="J545" s="23"/>
      <c r="K545" s="25"/>
      <c r="L545" s="22"/>
      <c r="M545" s="22"/>
      <c r="N545" s="22"/>
      <c r="O545" s="22"/>
      <c r="P545" s="23"/>
      <c r="Q545" s="36"/>
      <c r="R545" s="23"/>
    </row>
    <row r="546" spans="1:18" ht="27.6" x14ac:dyDescent="0.3">
      <c r="A546" s="26"/>
      <c r="B546" s="25"/>
      <c r="C546" s="25"/>
      <c r="D546" s="35"/>
      <c r="E546" s="35"/>
      <c r="F546" s="17" t="s">
        <v>43</v>
      </c>
      <c r="G546" s="21">
        <v>39201933.299999997</v>
      </c>
      <c r="H546" s="21">
        <v>6404979.1799999997</v>
      </c>
      <c r="I546" s="21">
        <v>6404979.1799999997</v>
      </c>
      <c r="J546" s="23"/>
      <c r="K546" s="25"/>
      <c r="L546" s="22"/>
      <c r="M546" s="22"/>
      <c r="N546" s="22"/>
      <c r="O546" s="22"/>
      <c r="P546" s="23"/>
      <c r="Q546" s="36"/>
      <c r="R546" s="23"/>
    </row>
    <row r="547" spans="1:18" x14ac:dyDescent="0.3">
      <c r="A547" s="26" t="s">
        <v>48</v>
      </c>
      <c r="B547" s="29" t="s">
        <v>391</v>
      </c>
      <c r="C547" s="29"/>
      <c r="D547" s="29"/>
      <c r="E547" s="29"/>
      <c r="F547" s="25" t="s">
        <v>2</v>
      </c>
      <c r="G547" s="23" t="s">
        <v>2</v>
      </c>
      <c r="H547" s="23" t="s">
        <v>2</v>
      </c>
      <c r="I547" s="23" t="s">
        <v>2</v>
      </c>
      <c r="J547" s="23" t="s">
        <v>2</v>
      </c>
      <c r="K547" s="25" t="s">
        <v>2</v>
      </c>
      <c r="L547" s="22" t="s">
        <v>2</v>
      </c>
      <c r="M547" s="22" t="s">
        <v>2</v>
      </c>
      <c r="N547" s="22" t="s">
        <v>2</v>
      </c>
      <c r="O547" s="22" t="s">
        <v>2</v>
      </c>
      <c r="P547" s="23" t="s">
        <v>2</v>
      </c>
      <c r="Q547" s="23" t="s">
        <v>2</v>
      </c>
      <c r="R547" s="23"/>
    </row>
    <row r="548" spans="1:18" x14ac:dyDescent="0.3">
      <c r="A548" s="26"/>
      <c r="B548" s="29"/>
      <c r="C548" s="29"/>
      <c r="D548" s="29"/>
      <c r="E548" s="29"/>
      <c r="F548" s="25"/>
      <c r="G548" s="23"/>
      <c r="H548" s="23"/>
      <c r="I548" s="23"/>
      <c r="J548" s="23"/>
      <c r="K548" s="25"/>
      <c r="L548" s="22"/>
      <c r="M548" s="22"/>
      <c r="N548" s="22"/>
      <c r="O548" s="22"/>
      <c r="P548" s="23"/>
      <c r="Q548" s="23"/>
      <c r="R548" s="23"/>
    </row>
    <row r="549" spans="1:18" x14ac:dyDescent="0.3">
      <c r="A549" s="26"/>
      <c r="B549" s="29"/>
      <c r="C549" s="29"/>
      <c r="D549" s="29"/>
      <c r="E549" s="29"/>
      <c r="F549" s="25"/>
      <c r="G549" s="23"/>
      <c r="H549" s="23"/>
      <c r="I549" s="23"/>
      <c r="J549" s="23"/>
      <c r="K549" s="25"/>
      <c r="L549" s="22"/>
      <c r="M549" s="22"/>
      <c r="N549" s="22"/>
      <c r="O549" s="22"/>
      <c r="P549" s="23"/>
      <c r="Q549" s="23"/>
      <c r="R549" s="23"/>
    </row>
    <row r="550" spans="1:18" x14ac:dyDescent="0.3">
      <c r="A550" s="26"/>
      <c r="B550" s="29"/>
      <c r="C550" s="29"/>
      <c r="D550" s="29"/>
      <c r="E550" s="29"/>
      <c r="F550" s="25"/>
      <c r="G550" s="23"/>
      <c r="H550" s="23"/>
      <c r="I550" s="23"/>
      <c r="J550" s="23"/>
      <c r="K550" s="25"/>
      <c r="L550" s="22"/>
      <c r="M550" s="22"/>
      <c r="N550" s="22"/>
      <c r="O550" s="22"/>
      <c r="P550" s="23"/>
      <c r="Q550" s="23"/>
      <c r="R550" s="23"/>
    </row>
    <row r="551" spans="1:18" x14ac:dyDescent="0.3">
      <c r="A551" s="26" t="s">
        <v>49</v>
      </c>
      <c r="B551" s="25" t="s">
        <v>274</v>
      </c>
      <c r="C551" s="25" t="s">
        <v>114</v>
      </c>
      <c r="D551" s="42" t="s">
        <v>125</v>
      </c>
      <c r="E551" s="42" t="s">
        <v>127</v>
      </c>
      <c r="F551" s="17" t="s">
        <v>42</v>
      </c>
      <c r="G551" s="21">
        <v>348009028.74000001</v>
      </c>
      <c r="H551" s="21">
        <f t="shared" ref="H551:I551" si="132">H552+H553+H554</f>
        <v>67126455.950000003</v>
      </c>
      <c r="I551" s="21">
        <f t="shared" si="132"/>
        <v>67126455.950000003</v>
      </c>
      <c r="J551" s="23">
        <f>I551/H551</f>
        <v>1</v>
      </c>
      <c r="K551" s="25" t="s">
        <v>275</v>
      </c>
      <c r="L551" s="22" t="s">
        <v>67</v>
      </c>
      <c r="M551" s="22" t="s">
        <v>2</v>
      </c>
      <c r="N551" s="22">
        <v>100</v>
      </c>
      <c r="O551" s="22">
        <v>100</v>
      </c>
      <c r="P551" s="23">
        <f>O551/N551</f>
        <v>1</v>
      </c>
      <c r="Q551" s="36">
        <f>P551*100</f>
        <v>100</v>
      </c>
      <c r="R551" s="23"/>
    </row>
    <row r="552" spans="1:18" ht="27.6" x14ac:dyDescent="0.3">
      <c r="A552" s="26"/>
      <c r="B552" s="25"/>
      <c r="C552" s="25"/>
      <c r="D552" s="42"/>
      <c r="E552" s="42"/>
      <c r="F552" s="17" t="s">
        <v>123</v>
      </c>
      <c r="G552" s="21">
        <v>0</v>
      </c>
      <c r="H552" s="21">
        <v>0</v>
      </c>
      <c r="I552" s="21">
        <v>0</v>
      </c>
      <c r="J552" s="23"/>
      <c r="K552" s="25"/>
      <c r="L552" s="22"/>
      <c r="M552" s="22"/>
      <c r="N552" s="22"/>
      <c r="O552" s="22"/>
      <c r="P552" s="23"/>
      <c r="Q552" s="36"/>
      <c r="R552" s="23"/>
    </row>
    <row r="553" spans="1:18" ht="27.6" x14ac:dyDescent="0.3">
      <c r="A553" s="26"/>
      <c r="B553" s="25"/>
      <c r="C553" s="25"/>
      <c r="D553" s="42"/>
      <c r="E553" s="42"/>
      <c r="F553" s="17" t="s">
        <v>44</v>
      </c>
      <c r="G553" s="21">
        <v>273897358</v>
      </c>
      <c r="H553" s="21">
        <v>53514874</v>
      </c>
      <c r="I553" s="21">
        <v>53514874</v>
      </c>
      <c r="J553" s="23"/>
      <c r="K553" s="25"/>
      <c r="L553" s="22"/>
      <c r="M553" s="22"/>
      <c r="N553" s="22"/>
      <c r="O553" s="22"/>
      <c r="P553" s="23"/>
      <c r="Q553" s="36"/>
      <c r="R553" s="23"/>
    </row>
    <row r="554" spans="1:18" ht="27.6" x14ac:dyDescent="0.3">
      <c r="A554" s="26"/>
      <c r="B554" s="25"/>
      <c r="C554" s="25"/>
      <c r="D554" s="42"/>
      <c r="E554" s="42"/>
      <c r="F554" s="17" t="s">
        <v>43</v>
      </c>
      <c r="G554" s="21">
        <v>74111670.739999995</v>
      </c>
      <c r="H554" s="21">
        <v>13611581.949999999</v>
      </c>
      <c r="I554" s="21">
        <v>13611581.949999999</v>
      </c>
      <c r="J554" s="23"/>
      <c r="K554" s="25"/>
      <c r="L554" s="22"/>
      <c r="M554" s="22"/>
      <c r="N554" s="22"/>
      <c r="O554" s="22"/>
      <c r="P554" s="23"/>
      <c r="Q554" s="36"/>
      <c r="R554" s="23"/>
    </row>
    <row r="555" spans="1:18" x14ac:dyDescent="0.3">
      <c r="A555" s="26" t="s">
        <v>54</v>
      </c>
      <c r="B555" s="29" t="s">
        <v>389</v>
      </c>
      <c r="C555" s="29"/>
      <c r="D555" s="29"/>
      <c r="E555" s="29"/>
      <c r="F555" s="25" t="s">
        <v>2</v>
      </c>
      <c r="G555" s="23" t="s">
        <v>2</v>
      </c>
      <c r="H555" s="23" t="s">
        <v>2</v>
      </c>
      <c r="I555" s="23" t="s">
        <v>2</v>
      </c>
      <c r="J555" s="23" t="s">
        <v>2</v>
      </c>
      <c r="K555" s="25" t="s">
        <v>2</v>
      </c>
      <c r="L555" s="22" t="s">
        <v>2</v>
      </c>
      <c r="M555" s="22" t="s">
        <v>2</v>
      </c>
      <c r="N555" s="22" t="s">
        <v>2</v>
      </c>
      <c r="O555" s="22" t="s">
        <v>2</v>
      </c>
      <c r="P555" s="22" t="s">
        <v>2</v>
      </c>
      <c r="Q555" s="22" t="s">
        <v>2</v>
      </c>
      <c r="R555" s="23"/>
    </row>
    <row r="556" spans="1:18" x14ac:dyDescent="0.3">
      <c r="A556" s="26"/>
      <c r="B556" s="29"/>
      <c r="C556" s="29"/>
      <c r="D556" s="29"/>
      <c r="E556" s="29"/>
      <c r="F556" s="25"/>
      <c r="G556" s="23"/>
      <c r="H556" s="23"/>
      <c r="I556" s="23"/>
      <c r="J556" s="23"/>
      <c r="K556" s="25"/>
      <c r="L556" s="22"/>
      <c r="M556" s="22"/>
      <c r="N556" s="22"/>
      <c r="O556" s="22"/>
      <c r="P556" s="22"/>
      <c r="Q556" s="22"/>
      <c r="R556" s="23"/>
    </row>
    <row r="557" spans="1:18" x14ac:dyDescent="0.3">
      <c r="A557" s="26"/>
      <c r="B557" s="29"/>
      <c r="C557" s="29"/>
      <c r="D557" s="29"/>
      <c r="E557" s="29"/>
      <c r="F557" s="25"/>
      <c r="G557" s="23"/>
      <c r="H557" s="23"/>
      <c r="I557" s="23"/>
      <c r="J557" s="23"/>
      <c r="K557" s="25"/>
      <c r="L557" s="22"/>
      <c r="M557" s="22"/>
      <c r="N557" s="22"/>
      <c r="O557" s="22"/>
      <c r="P557" s="22"/>
      <c r="Q557" s="22"/>
      <c r="R557" s="23"/>
    </row>
    <row r="558" spans="1:18" x14ac:dyDescent="0.3">
      <c r="A558" s="26"/>
      <c r="B558" s="29"/>
      <c r="C558" s="29"/>
      <c r="D558" s="29"/>
      <c r="E558" s="29"/>
      <c r="F558" s="25"/>
      <c r="G558" s="23"/>
      <c r="H558" s="23"/>
      <c r="I558" s="23"/>
      <c r="J558" s="23"/>
      <c r="K558" s="25"/>
      <c r="L558" s="22"/>
      <c r="M558" s="22"/>
      <c r="N558" s="22"/>
      <c r="O558" s="22"/>
      <c r="P558" s="22"/>
      <c r="Q558" s="22"/>
      <c r="R558" s="23"/>
    </row>
    <row r="559" spans="1:18" x14ac:dyDescent="0.3">
      <c r="A559" s="26" t="s">
        <v>55</v>
      </c>
      <c r="B559" s="25" t="s">
        <v>276</v>
      </c>
      <c r="C559" s="25" t="s">
        <v>115</v>
      </c>
      <c r="D559" s="42" t="s">
        <v>125</v>
      </c>
      <c r="E559" s="42" t="s">
        <v>50</v>
      </c>
      <c r="F559" s="17" t="s">
        <v>42</v>
      </c>
      <c r="G559" s="21">
        <v>8484351</v>
      </c>
      <c r="H559" s="21">
        <f t="shared" ref="H559:I559" si="133">H560+H561+H562</f>
        <v>1982965.08</v>
      </c>
      <c r="I559" s="21">
        <f t="shared" si="133"/>
        <v>1982965.08</v>
      </c>
      <c r="J559" s="23">
        <f>I559/H559</f>
        <v>1</v>
      </c>
      <c r="K559" s="25" t="s">
        <v>2</v>
      </c>
      <c r="L559" s="22" t="s">
        <v>2</v>
      </c>
      <c r="M559" s="22" t="s">
        <v>2</v>
      </c>
      <c r="N559" s="22" t="s">
        <v>2</v>
      </c>
      <c r="O559" s="22" t="s">
        <v>2</v>
      </c>
      <c r="P559" s="22" t="s">
        <v>2</v>
      </c>
      <c r="Q559" s="22" t="s">
        <v>2</v>
      </c>
      <c r="R559" s="23"/>
    </row>
    <row r="560" spans="1:18" ht="27.6" x14ac:dyDescent="0.3">
      <c r="A560" s="26"/>
      <c r="B560" s="25"/>
      <c r="C560" s="25"/>
      <c r="D560" s="42"/>
      <c r="E560" s="42"/>
      <c r="F560" s="17" t="s">
        <v>123</v>
      </c>
      <c r="G560" s="21">
        <v>0</v>
      </c>
      <c r="H560" s="21">
        <v>0</v>
      </c>
      <c r="I560" s="21">
        <v>0</v>
      </c>
      <c r="J560" s="23"/>
      <c r="K560" s="25"/>
      <c r="L560" s="22"/>
      <c r="M560" s="22"/>
      <c r="N560" s="22"/>
      <c r="O560" s="22"/>
      <c r="P560" s="22"/>
      <c r="Q560" s="22"/>
      <c r="R560" s="23"/>
    </row>
    <row r="561" spans="1:18" ht="27.6" x14ac:dyDescent="0.3">
      <c r="A561" s="26"/>
      <c r="B561" s="25"/>
      <c r="C561" s="25"/>
      <c r="D561" s="42"/>
      <c r="E561" s="42"/>
      <c r="F561" s="17" t="s">
        <v>44</v>
      </c>
      <c r="G561" s="21">
        <v>0</v>
      </c>
      <c r="H561" s="21">
        <v>0</v>
      </c>
      <c r="I561" s="21">
        <v>0</v>
      </c>
      <c r="J561" s="23"/>
      <c r="K561" s="25"/>
      <c r="L561" s="22"/>
      <c r="M561" s="22"/>
      <c r="N561" s="22"/>
      <c r="O561" s="22"/>
      <c r="P561" s="22"/>
      <c r="Q561" s="22"/>
      <c r="R561" s="23"/>
    </row>
    <row r="562" spans="1:18" ht="27.6" x14ac:dyDescent="0.3">
      <c r="A562" s="26"/>
      <c r="B562" s="25"/>
      <c r="C562" s="25"/>
      <c r="D562" s="42"/>
      <c r="E562" s="42"/>
      <c r="F562" s="17" t="s">
        <v>43</v>
      </c>
      <c r="G562" s="21">
        <v>8484351</v>
      </c>
      <c r="H562" s="21">
        <v>1982965.08</v>
      </c>
      <c r="I562" s="21">
        <v>1982965.08</v>
      </c>
      <c r="J562" s="23"/>
      <c r="K562" s="25"/>
      <c r="L562" s="22"/>
      <c r="M562" s="22"/>
      <c r="N562" s="22"/>
      <c r="O562" s="22"/>
      <c r="P562" s="22"/>
      <c r="Q562" s="22"/>
      <c r="R562" s="23"/>
    </row>
    <row r="563" spans="1:18" ht="12" customHeight="1" x14ac:dyDescent="0.3">
      <c r="A563" s="26" t="s">
        <v>59</v>
      </c>
      <c r="B563" s="29" t="s">
        <v>388</v>
      </c>
      <c r="C563" s="29"/>
      <c r="D563" s="29"/>
      <c r="E563" s="29"/>
      <c r="F563" s="25" t="s">
        <v>2</v>
      </c>
      <c r="G563" s="23" t="s">
        <v>2</v>
      </c>
      <c r="H563" s="23" t="s">
        <v>2</v>
      </c>
      <c r="I563" s="23" t="s">
        <v>2</v>
      </c>
      <c r="J563" s="23" t="s">
        <v>2</v>
      </c>
      <c r="K563" s="25" t="s">
        <v>2</v>
      </c>
      <c r="L563" s="22" t="s">
        <v>2</v>
      </c>
      <c r="M563" s="22" t="s">
        <v>2</v>
      </c>
      <c r="N563" s="22" t="s">
        <v>2</v>
      </c>
      <c r="O563" s="22" t="s">
        <v>2</v>
      </c>
      <c r="P563" s="22" t="s">
        <v>2</v>
      </c>
      <c r="Q563" s="22" t="s">
        <v>2</v>
      </c>
      <c r="R563" s="23"/>
    </row>
    <row r="564" spans="1:18" ht="12" customHeight="1" x14ac:dyDescent="0.3">
      <c r="A564" s="26"/>
      <c r="B564" s="29"/>
      <c r="C564" s="29"/>
      <c r="D564" s="29"/>
      <c r="E564" s="29"/>
      <c r="F564" s="25"/>
      <c r="G564" s="23"/>
      <c r="H564" s="23"/>
      <c r="I564" s="23"/>
      <c r="J564" s="23"/>
      <c r="K564" s="25"/>
      <c r="L564" s="22"/>
      <c r="M564" s="22"/>
      <c r="N564" s="22"/>
      <c r="O564" s="22"/>
      <c r="P564" s="22"/>
      <c r="Q564" s="22"/>
      <c r="R564" s="23"/>
    </row>
    <row r="565" spans="1:18" ht="12" customHeight="1" x14ac:dyDescent="0.3">
      <c r="A565" s="26"/>
      <c r="B565" s="29"/>
      <c r="C565" s="29"/>
      <c r="D565" s="29"/>
      <c r="E565" s="29"/>
      <c r="F565" s="25"/>
      <c r="G565" s="23"/>
      <c r="H565" s="23"/>
      <c r="I565" s="23"/>
      <c r="J565" s="23"/>
      <c r="K565" s="25"/>
      <c r="L565" s="22"/>
      <c r="M565" s="22"/>
      <c r="N565" s="22"/>
      <c r="O565" s="22"/>
      <c r="P565" s="22"/>
      <c r="Q565" s="22"/>
      <c r="R565" s="23"/>
    </row>
    <row r="566" spans="1:18" ht="25.2" customHeight="1" x14ac:dyDescent="0.3">
      <c r="A566" s="26"/>
      <c r="B566" s="29"/>
      <c r="C566" s="29"/>
      <c r="D566" s="29"/>
      <c r="E566" s="29"/>
      <c r="F566" s="25"/>
      <c r="G566" s="23"/>
      <c r="H566" s="23"/>
      <c r="I566" s="23"/>
      <c r="J566" s="23"/>
      <c r="K566" s="25"/>
      <c r="L566" s="22"/>
      <c r="M566" s="22"/>
      <c r="N566" s="22"/>
      <c r="O566" s="22"/>
      <c r="P566" s="22"/>
      <c r="Q566" s="22"/>
      <c r="R566" s="23"/>
    </row>
    <row r="567" spans="1:18" x14ac:dyDescent="0.3">
      <c r="A567" s="26" t="s">
        <v>60</v>
      </c>
      <c r="B567" s="25" t="s">
        <v>277</v>
      </c>
      <c r="C567" s="25" t="s">
        <v>2</v>
      </c>
      <c r="D567" s="25" t="s">
        <v>2</v>
      </c>
      <c r="E567" s="25" t="s">
        <v>2</v>
      </c>
      <c r="F567" s="17" t="s">
        <v>42</v>
      </c>
      <c r="G567" s="21">
        <v>27810579.170000002</v>
      </c>
      <c r="H567" s="21">
        <f t="shared" ref="H567:I567" si="134">H568+H569+H570</f>
        <v>19021457.82</v>
      </c>
      <c r="I567" s="21">
        <f t="shared" si="134"/>
        <v>19015313.189999998</v>
      </c>
      <c r="J567" s="23">
        <f>I567/H567</f>
        <v>0.99967696324550148</v>
      </c>
      <c r="K567" s="25" t="s">
        <v>2</v>
      </c>
      <c r="L567" s="22" t="s">
        <v>2</v>
      </c>
      <c r="M567" s="22" t="s">
        <v>2</v>
      </c>
      <c r="N567" s="22" t="s">
        <v>2</v>
      </c>
      <c r="O567" s="22" t="s">
        <v>2</v>
      </c>
      <c r="P567" s="22" t="s">
        <v>2</v>
      </c>
      <c r="Q567" s="22" t="s">
        <v>2</v>
      </c>
      <c r="R567" s="23"/>
    </row>
    <row r="568" spans="1:18" ht="27.6" x14ac:dyDescent="0.3">
      <c r="A568" s="26"/>
      <c r="B568" s="25"/>
      <c r="C568" s="25"/>
      <c r="D568" s="25"/>
      <c r="E568" s="25"/>
      <c r="F568" s="17" t="s">
        <v>123</v>
      </c>
      <c r="G568" s="21">
        <v>615726.80000000005</v>
      </c>
      <c r="H568" s="21">
        <f>H572+H576+H580+H584+H588+H612+H616+H620+H624+H628+H632+H636+H640</f>
        <v>0</v>
      </c>
      <c r="I568" s="21">
        <f>I572+I576+I580+I584+I588+I612+I616+I620+I624+I628+I632+I636+I640</f>
        <v>0</v>
      </c>
      <c r="J568" s="23"/>
      <c r="K568" s="25"/>
      <c r="L568" s="22"/>
      <c r="M568" s="22"/>
      <c r="N568" s="22"/>
      <c r="O568" s="22"/>
      <c r="P568" s="22"/>
      <c r="Q568" s="22"/>
      <c r="R568" s="23"/>
    </row>
    <row r="569" spans="1:18" ht="27.6" x14ac:dyDescent="0.3">
      <c r="A569" s="26"/>
      <c r="B569" s="25"/>
      <c r="C569" s="25"/>
      <c r="D569" s="25"/>
      <c r="E569" s="25"/>
      <c r="F569" s="17" t="s">
        <v>44</v>
      </c>
      <c r="G569" s="21">
        <v>6438887.7400000002</v>
      </c>
      <c r="H569" s="21">
        <f t="shared" ref="H569:H570" si="135">H573+H577+H581+H585+H589+H613+H617+H621+H625+H629+H633+H637+H641</f>
        <v>1917153.0299999998</v>
      </c>
      <c r="I569" s="21">
        <v>1911008.4</v>
      </c>
      <c r="J569" s="23"/>
      <c r="K569" s="25"/>
      <c r="L569" s="22"/>
      <c r="M569" s="22"/>
      <c r="N569" s="22"/>
      <c r="O569" s="22"/>
      <c r="P569" s="22"/>
      <c r="Q569" s="22"/>
      <c r="R569" s="23"/>
    </row>
    <row r="570" spans="1:18" ht="41.4" customHeight="1" x14ac:dyDescent="0.3">
      <c r="A570" s="26"/>
      <c r="B570" s="25"/>
      <c r="C570" s="25"/>
      <c r="D570" s="25"/>
      <c r="E570" s="25"/>
      <c r="F570" s="17" t="s">
        <v>43</v>
      </c>
      <c r="G570" s="21">
        <v>1009650.44</v>
      </c>
      <c r="H570" s="21">
        <f t="shared" si="135"/>
        <v>17104304.789999999</v>
      </c>
      <c r="I570" s="21">
        <f>I574+I578+I582+I586+I590+I614+I618+I622+I626+I630+I634+I638+I642</f>
        <v>17104304.789999999</v>
      </c>
      <c r="J570" s="23"/>
      <c r="K570" s="25"/>
      <c r="L570" s="22"/>
      <c r="M570" s="22"/>
      <c r="N570" s="22"/>
      <c r="O570" s="22"/>
      <c r="P570" s="22"/>
      <c r="Q570" s="22"/>
      <c r="R570" s="23"/>
    </row>
    <row r="571" spans="1:18" x14ac:dyDescent="0.3">
      <c r="A571" s="26" t="s">
        <v>61</v>
      </c>
      <c r="B571" s="25" t="s">
        <v>381</v>
      </c>
      <c r="C571" s="25" t="s">
        <v>41</v>
      </c>
      <c r="D571" s="35" t="s">
        <v>125</v>
      </c>
      <c r="E571" s="35" t="s">
        <v>126</v>
      </c>
      <c r="F571" s="17" t="s">
        <v>42</v>
      </c>
      <c r="G571" s="21">
        <v>2274078.7000000002</v>
      </c>
      <c r="H571" s="21">
        <f t="shared" ref="H571:I571" si="136">H572+H573+H574</f>
        <v>0</v>
      </c>
      <c r="I571" s="21">
        <f t="shared" si="136"/>
        <v>0</v>
      </c>
      <c r="J571" s="23">
        <v>0</v>
      </c>
      <c r="K571" s="22" t="s">
        <v>2</v>
      </c>
      <c r="L571" s="22" t="s">
        <v>2</v>
      </c>
      <c r="M571" s="22" t="s">
        <v>2</v>
      </c>
      <c r="N571" s="22" t="s">
        <v>2</v>
      </c>
      <c r="O571" s="22" t="s">
        <v>2</v>
      </c>
      <c r="P571" s="22" t="s">
        <v>2</v>
      </c>
      <c r="Q571" s="22" t="s">
        <v>2</v>
      </c>
      <c r="R571" s="23"/>
    </row>
    <row r="572" spans="1:18" ht="27.6" x14ac:dyDescent="0.3">
      <c r="A572" s="26"/>
      <c r="B572" s="25"/>
      <c r="C572" s="25"/>
      <c r="D572" s="35"/>
      <c r="E572" s="35"/>
      <c r="F572" s="17" t="s">
        <v>123</v>
      </c>
      <c r="G572" s="21">
        <v>0</v>
      </c>
      <c r="H572" s="21">
        <v>0</v>
      </c>
      <c r="I572" s="21">
        <v>0</v>
      </c>
      <c r="J572" s="23"/>
      <c r="K572" s="22"/>
      <c r="L572" s="22"/>
      <c r="M572" s="22"/>
      <c r="N572" s="22"/>
      <c r="O572" s="22"/>
      <c r="P572" s="22"/>
      <c r="Q572" s="22"/>
      <c r="R572" s="23"/>
    </row>
    <row r="573" spans="1:18" ht="27.6" x14ac:dyDescent="0.3">
      <c r="A573" s="26"/>
      <c r="B573" s="25"/>
      <c r="C573" s="25"/>
      <c r="D573" s="35"/>
      <c r="E573" s="35"/>
      <c r="F573" s="17" t="s">
        <v>44</v>
      </c>
      <c r="G573" s="21">
        <v>2274078.7000000002</v>
      </c>
      <c r="H573" s="21">
        <v>0</v>
      </c>
      <c r="I573" s="21">
        <v>0</v>
      </c>
      <c r="J573" s="23"/>
      <c r="K573" s="22"/>
      <c r="L573" s="22"/>
      <c r="M573" s="22"/>
      <c r="N573" s="22"/>
      <c r="O573" s="22"/>
      <c r="P573" s="22"/>
      <c r="Q573" s="22"/>
      <c r="R573" s="23"/>
    </row>
    <row r="574" spans="1:18" ht="38.4" customHeight="1" x14ac:dyDescent="0.3">
      <c r="A574" s="26"/>
      <c r="B574" s="25"/>
      <c r="C574" s="25"/>
      <c r="D574" s="35"/>
      <c r="E574" s="35"/>
      <c r="F574" s="17" t="s">
        <v>43</v>
      </c>
      <c r="G574" s="21">
        <v>0</v>
      </c>
      <c r="H574" s="21">
        <v>0</v>
      </c>
      <c r="I574" s="21">
        <v>0</v>
      </c>
      <c r="J574" s="23"/>
      <c r="K574" s="22"/>
      <c r="L574" s="22"/>
      <c r="M574" s="22"/>
      <c r="N574" s="22"/>
      <c r="O574" s="22"/>
      <c r="P574" s="22"/>
      <c r="Q574" s="22"/>
      <c r="R574" s="23"/>
    </row>
    <row r="575" spans="1:18" x14ac:dyDescent="0.3">
      <c r="A575" s="26" t="s">
        <v>64</v>
      </c>
      <c r="B575" s="25" t="s">
        <v>278</v>
      </c>
      <c r="C575" s="25" t="s">
        <v>41</v>
      </c>
      <c r="D575" s="35" t="s">
        <v>45</v>
      </c>
      <c r="E575" s="35" t="s">
        <v>46</v>
      </c>
      <c r="F575" s="17" t="s">
        <v>42</v>
      </c>
      <c r="G575" s="21">
        <v>244942</v>
      </c>
      <c r="H575" s="21">
        <f t="shared" ref="H575:I575" si="137">H576+H577+H578</f>
        <v>39944</v>
      </c>
      <c r="I575" s="21">
        <f t="shared" si="137"/>
        <v>39944</v>
      </c>
      <c r="J575" s="23">
        <f t="shared" ref="J575" si="138">I575/H575</f>
        <v>1</v>
      </c>
      <c r="K575" s="22" t="s">
        <v>2</v>
      </c>
      <c r="L575" s="22" t="s">
        <v>2</v>
      </c>
      <c r="M575" s="22" t="s">
        <v>2</v>
      </c>
      <c r="N575" s="22" t="s">
        <v>2</v>
      </c>
      <c r="O575" s="22" t="s">
        <v>2</v>
      </c>
      <c r="P575" s="22" t="s">
        <v>2</v>
      </c>
      <c r="Q575" s="22" t="s">
        <v>2</v>
      </c>
      <c r="R575" s="23"/>
    </row>
    <row r="576" spans="1:18" ht="27.6" x14ac:dyDescent="0.3">
      <c r="A576" s="26"/>
      <c r="B576" s="25"/>
      <c r="C576" s="25"/>
      <c r="D576" s="35"/>
      <c r="E576" s="35"/>
      <c r="F576" s="17" t="s">
        <v>123</v>
      </c>
      <c r="G576" s="21">
        <v>0</v>
      </c>
      <c r="H576" s="21">
        <v>0</v>
      </c>
      <c r="I576" s="21">
        <v>0</v>
      </c>
      <c r="J576" s="23"/>
      <c r="K576" s="22"/>
      <c r="L576" s="22"/>
      <c r="M576" s="22"/>
      <c r="N576" s="22"/>
      <c r="O576" s="22"/>
      <c r="P576" s="22"/>
      <c r="Q576" s="22"/>
      <c r="R576" s="23"/>
    </row>
    <row r="577" spans="1:18" ht="27.6" x14ac:dyDescent="0.3">
      <c r="A577" s="26"/>
      <c r="B577" s="25"/>
      <c r="C577" s="25"/>
      <c r="D577" s="35"/>
      <c r="E577" s="35"/>
      <c r="F577" s="17" t="s">
        <v>44</v>
      </c>
      <c r="G577" s="21">
        <v>0</v>
      </c>
      <c r="H577" s="21">
        <v>0</v>
      </c>
      <c r="I577" s="21">
        <v>0</v>
      </c>
      <c r="J577" s="23"/>
      <c r="K577" s="22"/>
      <c r="L577" s="22"/>
      <c r="M577" s="22"/>
      <c r="N577" s="22"/>
      <c r="O577" s="22"/>
      <c r="P577" s="22"/>
      <c r="Q577" s="22"/>
      <c r="R577" s="23"/>
    </row>
    <row r="578" spans="1:18" ht="38.4" customHeight="1" x14ac:dyDescent="0.3">
      <c r="A578" s="26"/>
      <c r="B578" s="25"/>
      <c r="C578" s="25"/>
      <c r="D578" s="35"/>
      <c r="E578" s="35"/>
      <c r="F578" s="17" t="s">
        <v>43</v>
      </c>
      <c r="G578" s="21">
        <v>244942</v>
      </c>
      <c r="H578" s="21">
        <v>39944</v>
      </c>
      <c r="I578" s="21">
        <v>39944</v>
      </c>
      <c r="J578" s="23"/>
      <c r="K578" s="22"/>
      <c r="L578" s="22"/>
      <c r="M578" s="22"/>
      <c r="N578" s="22"/>
      <c r="O578" s="22"/>
      <c r="P578" s="22"/>
      <c r="Q578" s="22"/>
      <c r="R578" s="23"/>
    </row>
    <row r="579" spans="1:18" x14ac:dyDescent="0.3">
      <c r="A579" s="26" t="s">
        <v>65</v>
      </c>
      <c r="B579" s="25" t="s">
        <v>279</v>
      </c>
      <c r="C579" s="25" t="s">
        <v>113</v>
      </c>
      <c r="D579" s="35" t="s">
        <v>2</v>
      </c>
      <c r="E579" s="35" t="s">
        <v>2</v>
      </c>
      <c r="F579" s="17" t="s">
        <v>42</v>
      </c>
      <c r="G579" s="21">
        <v>0</v>
      </c>
      <c r="H579" s="21">
        <f t="shared" ref="H579:I579" si="139">H580+H581+H582</f>
        <v>0</v>
      </c>
      <c r="I579" s="21">
        <f t="shared" si="139"/>
        <v>0</v>
      </c>
      <c r="J579" s="23">
        <v>0</v>
      </c>
      <c r="K579" s="22" t="s">
        <v>2</v>
      </c>
      <c r="L579" s="22" t="s">
        <v>2</v>
      </c>
      <c r="M579" s="22" t="s">
        <v>2</v>
      </c>
      <c r="N579" s="22" t="s">
        <v>2</v>
      </c>
      <c r="O579" s="22" t="s">
        <v>2</v>
      </c>
      <c r="P579" s="22" t="s">
        <v>2</v>
      </c>
      <c r="Q579" s="22" t="s">
        <v>2</v>
      </c>
      <c r="R579" s="23"/>
    </row>
    <row r="580" spans="1:18" ht="27.6" x14ac:dyDescent="0.3">
      <c r="A580" s="26"/>
      <c r="B580" s="25"/>
      <c r="C580" s="25"/>
      <c r="D580" s="35"/>
      <c r="E580" s="35"/>
      <c r="F580" s="17" t="s">
        <v>123</v>
      </c>
      <c r="G580" s="21">
        <v>0</v>
      </c>
      <c r="H580" s="21">
        <v>0</v>
      </c>
      <c r="I580" s="21">
        <v>0</v>
      </c>
      <c r="J580" s="23"/>
      <c r="K580" s="22"/>
      <c r="L580" s="22"/>
      <c r="M580" s="22"/>
      <c r="N580" s="22"/>
      <c r="O580" s="22"/>
      <c r="P580" s="22"/>
      <c r="Q580" s="22"/>
      <c r="R580" s="23"/>
    </row>
    <row r="581" spans="1:18" ht="27.6" x14ac:dyDescent="0.3">
      <c r="A581" s="26"/>
      <c r="B581" s="25"/>
      <c r="C581" s="25"/>
      <c r="D581" s="35"/>
      <c r="E581" s="35"/>
      <c r="F581" s="17" t="s">
        <v>44</v>
      </c>
      <c r="G581" s="21">
        <v>0</v>
      </c>
      <c r="H581" s="21">
        <v>0</v>
      </c>
      <c r="I581" s="21">
        <v>0</v>
      </c>
      <c r="J581" s="23"/>
      <c r="K581" s="22"/>
      <c r="L581" s="22"/>
      <c r="M581" s="22"/>
      <c r="N581" s="22"/>
      <c r="O581" s="22"/>
      <c r="P581" s="22"/>
      <c r="Q581" s="22"/>
      <c r="R581" s="23"/>
    </row>
    <row r="582" spans="1:18" ht="39.6" customHeight="1" x14ac:dyDescent="0.3">
      <c r="A582" s="26"/>
      <c r="B582" s="25"/>
      <c r="C582" s="25"/>
      <c r="D582" s="35"/>
      <c r="E582" s="35"/>
      <c r="F582" s="17" t="s">
        <v>43</v>
      </c>
      <c r="G582" s="21">
        <v>0</v>
      </c>
      <c r="H582" s="21">
        <v>0</v>
      </c>
      <c r="I582" s="21">
        <v>0</v>
      </c>
      <c r="J582" s="23"/>
      <c r="K582" s="22"/>
      <c r="L582" s="22"/>
      <c r="M582" s="22"/>
      <c r="N582" s="22"/>
      <c r="O582" s="22"/>
      <c r="P582" s="22"/>
      <c r="Q582" s="22"/>
      <c r="R582" s="23"/>
    </row>
    <row r="583" spans="1:18" x14ac:dyDescent="0.3">
      <c r="A583" s="26" t="s">
        <v>66</v>
      </c>
      <c r="B583" s="25" t="s">
        <v>280</v>
      </c>
      <c r="C583" s="25" t="s">
        <v>113</v>
      </c>
      <c r="D583" s="35" t="s">
        <v>84</v>
      </c>
      <c r="E583" s="35" t="s">
        <v>50</v>
      </c>
      <c r="F583" s="17" t="s">
        <v>42</v>
      </c>
      <c r="G583" s="21">
        <v>72000</v>
      </c>
      <c r="H583" s="21">
        <f t="shared" ref="H583:I583" si="140">H584+H585+H586</f>
        <v>12000</v>
      </c>
      <c r="I583" s="21">
        <f t="shared" si="140"/>
        <v>12000</v>
      </c>
      <c r="J583" s="23">
        <f t="shared" ref="J583" si="141">I583/H583</f>
        <v>1</v>
      </c>
      <c r="K583" s="25" t="s">
        <v>434</v>
      </c>
      <c r="L583" s="22" t="s">
        <v>79</v>
      </c>
      <c r="M583" s="22">
        <v>1</v>
      </c>
      <c r="N583" s="22" t="s">
        <v>2</v>
      </c>
      <c r="O583" s="22" t="s">
        <v>2</v>
      </c>
      <c r="P583" s="22" t="s">
        <v>2</v>
      </c>
      <c r="Q583" s="22" t="s">
        <v>2</v>
      </c>
      <c r="R583" s="23"/>
    </row>
    <row r="584" spans="1:18" ht="27.6" x14ac:dyDescent="0.3">
      <c r="A584" s="26"/>
      <c r="B584" s="25"/>
      <c r="C584" s="25"/>
      <c r="D584" s="35"/>
      <c r="E584" s="35"/>
      <c r="F584" s="17" t="s">
        <v>123</v>
      </c>
      <c r="G584" s="21">
        <v>0</v>
      </c>
      <c r="H584" s="21">
        <v>0</v>
      </c>
      <c r="I584" s="21">
        <v>0</v>
      </c>
      <c r="J584" s="23"/>
      <c r="K584" s="25"/>
      <c r="L584" s="22"/>
      <c r="M584" s="22"/>
      <c r="N584" s="22"/>
      <c r="O584" s="22"/>
      <c r="P584" s="22"/>
      <c r="Q584" s="22"/>
      <c r="R584" s="23"/>
    </row>
    <row r="585" spans="1:18" ht="27.6" x14ac:dyDescent="0.3">
      <c r="A585" s="26"/>
      <c r="B585" s="25"/>
      <c r="C585" s="25"/>
      <c r="D585" s="35"/>
      <c r="E585" s="35"/>
      <c r="F585" s="17" t="s">
        <v>44</v>
      </c>
      <c r="G585" s="21">
        <v>0</v>
      </c>
      <c r="H585" s="21">
        <v>0</v>
      </c>
      <c r="I585" s="21">
        <v>0</v>
      </c>
      <c r="J585" s="23"/>
      <c r="K585" s="25"/>
      <c r="L585" s="22"/>
      <c r="M585" s="22"/>
      <c r="N585" s="22"/>
      <c r="O585" s="22"/>
      <c r="P585" s="22"/>
      <c r="Q585" s="22"/>
      <c r="R585" s="23"/>
    </row>
    <row r="586" spans="1:18" ht="27.6" x14ac:dyDescent="0.3">
      <c r="A586" s="26"/>
      <c r="B586" s="25"/>
      <c r="C586" s="25"/>
      <c r="D586" s="35"/>
      <c r="E586" s="35"/>
      <c r="F586" s="17" t="s">
        <v>43</v>
      </c>
      <c r="G586" s="21">
        <v>72000</v>
      </c>
      <c r="H586" s="21">
        <v>12000</v>
      </c>
      <c r="I586" s="21">
        <v>12000</v>
      </c>
      <c r="J586" s="23"/>
      <c r="K586" s="25"/>
      <c r="L586" s="22"/>
      <c r="M586" s="22"/>
      <c r="N586" s="22"/>
      <c r="O586" s="22"/>
      <c r="P586" s="22"/>
      <c r="Q586" s="22"/>
      <c r="R586" s="23"/>
    </row>
    <row r="587" spans="1:18" x14ac:dyDescent="0.3">
      <c r="A587" s="26" t="s">
        <v>282</v>
      </c>
      <c r="B587" s="25" t="s">
        <v>281</v>
      </c>
      <c r="C587" s="25" t="s">
        <v>41</v>
      </c>
      <c r="D587" s="35" t="s">
        <v>45</v>
      </c>
      <c r="E587" s="35" t="s">
        <v>46</v>
      </c>
      <c r="F587" s="17" t="s">
        <v>42</v>
      </c>
      <c r="G587" s="21">
        <v>3298609.6900000004</v>
      </c>
      <c r="H587" s="21">
        <f t="shared" ref="H587:I587" si="142">H588+H589+H590</f>
        <v>667055</v>
      </c>
      <c r="I587" s="21">
        <f t="shared" si="142"/>
        <v>667055</v>
      </c>
      <c r="J587" s="23">
        <f t="shared" ref="J587" si="143">I587/H587</f>
        <v>1</v>
      </c>
      <c r="K587" s="25" t="s">
        <v>116</v>
      </c>
      <c r="L587" s="22" t="s">
        <v>79</v>
      </c>
      <c r="M587" s="22">
        <v>4</v>
      </c>
      <c r="N587" s="22" t="s">
        <v>2</v>
      </c>
      <c r="O587" s="22" t="s">
        <v>2</v>
      </c>
      <c r="P587" s="22" t="s">
        <v>2</v>
      </c>
      <c r="Q587" s="22" t="s">
        <v>2</v>
      </c>
      <c r="R587" s="23"/>
    </row>
    <row r="588" spans="1:18" ht="27.6" x14ac:dyDescent="0.3">
      <c r="A588" s="26"/>
      <c r="B588" s="25"/>
      <c r="C588" s="25"/>
      <c r="D588" s="35"/>
      <c r="E588" s="35"/>
      <c r="F588" s="17" t="s">
        <v>123</v>
      </c>
      <c r="G588" s="21">
        <v>0</v>
      </c>
      <c r="H588" s="21">
        <f>H592+H596+H600+H604+H608</f>
        <v>0</v>
      </c>
      <c r="I588" s="21">
        <f>I592+I596+I600+I604+I608</f>
        <v>0</v>
      </c>
      <c r="J588" s="23"/>
      <c r="K588" s="25"/>
      <c r="L588" s="22"/>
      <c r="M588" s="22"/>
      <c r="N588" s="22"/>
      <c r="O588" s="22"/>
      <c r="P588" s="22"/>
      <c r="Q588" s="22"/>
      <c r="R588" s="23"/>
    </row>
    <row r="589" spans="1:18" ht="27.6" x14ac:dyDescent="0.3">
      <c r="A589" s="26"/>
      <c r="B589" s="25"/>
      <c r="C589" s="25"/>
      <c r="D589" s="35"/>
      <c r="E589" s="35"/>
      <c r="F589" s="17" t="s">
        <v>44</v>
      </c>
      <c r="G589" s="21">
        <v>2605901.25</v>
      </c>
      <c r="H589" s="21">
        <f t="shared" ref="H589:I590" si="144">H593+H597+H601+H605+H609</f>
        <v>411008.4</v>
      </c>
      <c r="I589" s="21">
        <f t="shared" si="144"/>
        <v>411008.4</v>
      </c>
      <c r="J589" s="23"/>
      <c r="K589" s="25"/>
      <c r="L589" s="22"/>
      <c r="M589" s="22"/>
      <c r="N589" s="22"/>
      <c r="O589" s="22"/>
      <c r="P589" s="22"/>
      <c r="Q589" s="22"/>
      <c r="R589" s="23"/>
    </row>
    <row r="590" spans="1:18" ht="27.6" x14ac:dyDescent="0.3">
      <c r="A590" s="26"/>
      <c r="B590" s="25"/>
      <c r="C590" s="25"/>
      <c r="D590" s="35"/>
      <c r="E590" s="35"/>
      <c r="F590" s="17" t="s">
        <v>43</v>
      </c>
      <c r="G590" s="21">
        <v>692708.44</v>
      </c>
      <c r="H590" s="21">
        <f>H594+H598+H602+H606+H610</f>
        <v>256046.6</v>
      </c>
      <c r="I590" s="21">
        <f t="shared" si="144"/>
        <v>256046.6</v>
      </c>
      <c r="J590" s="23"/>
      <c r="K590" s="25"/>
      <c r="L590" s="22"/>
      <c r="M590" s="22"/>
      <c r="N590" s="22"/>
      <c r="O590" s="22"/>
      <c r="P590" s="22"/>
      <c r="Q590" s="22"/>
      <c r="R590" s="23"/>
    </row>
    <row r="591" spans="1:18" x14ac:dyDescent="0.3">
      <c r="A591" s="26" t="s">
        <v>283</v>
      </c>
      <c r="B591" s="25" t="s">
        <v>384</v>
      </c>
      <c r="C591" s="25" t="s">
        <v>41</v>
      </c>
      <c r="D591" s="35" t="s">
        <v>2</v>
      </c>
      <c r="E591" s="35" t="s">
        <v>2</v>
      </c>
      <c r="F591" s="17" t="s">
        <v>42</v>
      </c>
      <c r="G591" s="21">
        <v>1218578.3400000001</v>
      </c>
      <c r="H591" s="21">
        <f t="shared" ref="H591:I591" si="145">H592+H593+H594</f>
        <v>0</v>
      </c>
      <c r="I591" s="21">
        <f t="shared" si="145"/>
        <v>0</v>
      </c>
      <c r="J591" s="23">
        <v>0</v>
      </c>
      <c r="K591" s="25" t="s">
        <v>2</v>
      </c>
      <c r="L591" s="22" t="s">
        <v>2</v>
      </c>
      <c r="M591" s="22" t="s">
        <v>2</v>
      </c>
      <c r="N591" s="22" t="s">
        <v>2</v>
      </c>
      <c r="O591" s="22" t="s">
        <v>2</v>
      </c>
      <c r="P591" s="22" t="s">
        <v>2</v>
      </c>
      <c r="Q591" s="22" t="s">
        <v>2</v>
      </c>
      <c r="R591" s="23"/>
    </row>
    <row r="592" spans="1:18" ht="27.6" x14ac:dyDescent="0.3">
      <c r="A592" s="26"/>
      <c r="B592" s="25"/>
      <c r="C592" s="25"/>
      <c r="D592" s="35"/>
      <c r="E592" s="35"/>
      <c r="F592" s="17" t="s">
        <v>123</v>
      </c>
      <c r="G592" s="21">
        <v>0</v>
      </c>
      <c r="H592" s="21">
        <v>0</v>
      </c>
      <c r="I592" s="21">
        <v>0</v>
      </c>
      <c r="J592" s="23"/>
      <c r="K592" s="25"/>
      <c r="L592" s="22"/>
      <c r="M592" s="22"/>
      <c r="N592" s="22"/>
      <c r="O592" s="22"/>
      <c r="P592" s="22"/>
      <c r="Q592" s="22"/>
      <c r="R592" s="23"/>
    </row>
    <row r="593" spans="1:18" ht="27.6" x14ac:dyDescent="0.3">
      <c r="A593" s="26"/>
      <c r="B593" s="25"/>
      <c r="C593" s="25"/>
      <c r="D593" s="35"/>
      <c r="E593" s="35"/>
      <c r="F593" s="17" t="s">
        <v>44</v>
      </c>
      <c r="G593" s="21">
        <v>1096720.5</v>
      </c>
      <c r="H593" s="21">
        <v>0</v>
      </c>
      <c r="I593" s="21">
        <v>0</v>
      </c>
      <c r="J593" s="23"/>
      <c r="K593" s="25"/>
      <c r="L593" s="22"/>
      <c r="M593" s="22"/>
      <c r="N593" s="22"/>
      <c r="O593" s="22"/>
      <c r="P593" s="22"/>
      <c r="Q593" s="22"/>
      <c r="R593" s="23"/>
    </row>
    <row r="594" spans="1:18" ht="27.6" x14ac:dyDescent="0.3">
      <c r="A594" s="26"/>
      <c r="B594" s="25"/>
      <c r="C594" s="25"/>
      <c r="D594" s="35"/>
      <c r="E594" s="35"/>
      <c r="F594" s="17" t="s">
        <v>43</v>
      </c>
      <c r="G594" s="21">
        <v>121857.84</v>
      </c>
      <c r="H594" s="21">
        <v>0</v>
      </c>
      <c r="I594" s="21">
        <v>0</v>
      </c>
      <c r="J594" s="23"/>
      <c r="K594" s="25"/>
      <c r="L594" s="22"/>
      <c r="M594" s="22"/>
      <c r="N594" s="22"/>
      <c r="O594" s="22"/>
      <c r="P594" s="22"/>
      <c r="Q594" s="22"/>
      <c r="R594" s="23"/>
    </row>
    <row r="595" spans="1:18" x14ac:dyDescent="0.3">
      <c r="A595" s="26" t="s">
        <v>284</v>
      </c>
      <c r="B595" s="25" t="s">
        <v>285</v>
      </c>
      <c r="C595" s="25" t="s">
        <v>41</v>
      </c>
      <c r="D595" s="35" t="s">
        <v>45</v>
      </c>
      <c r="E595" s="35" t="s">
        <v>46</v>
      </c>
      <c r="F595" s="17" t="s">
        <v>42</v>
      </c>
      <c r="G595" s="21">
        <v>1220192.3500000001</v>
      </c>
      <c r="H595" s="21">
        <f t="shared" ref="H595:I595" si="146">H596+H597+H598</f>
        <v>0</v>
      </c>
      <c r="I595" s="21">
        <f t="shared" si="146"/>
        <v>0</v>
      </c>
      <c r="J595" s="23">
        <v>0</v>
      </c>
      <c r="K595" s="25" t="s">
        <v>2</v>
      </c>
      <c r="L595" s="22" t="s">
        <v>2</v>
      </c>
      <c r="M595" s="22" t="s">
        <v>2</v>
      </c>
      <c r="N595" s="22" t="s">
        <v>2</v>
      </c>
      <c r="O595" s="22" t="s">
        <v>2</v>
      </c>
      <c r="P595" s="22" t="s">
        <v>2</v>
      </c>
      <c r="Q595" s="22" t="s">
        <v>2</v>
      </c>
      <c r="R595" s="23"/>
    </row>
    <row r="596" spans="1:18" ht="27.6" x14ac:dyDescent="0.3">
      <c r="A596" s="26"/>
      <c r="B596" s="25"/>
      <c r="C596" s="25"/>
      <c r="D596" s="35"/>
      <c r="E596" s="35"/>
      <c r="F596" s="17" t="s">
        <v>123</v>
      </c>
      <c r="G596" s="21">
        <v>0</v>
      </c>
      <c r="H596" s="21">
        <v>0</v>
      </c>
      <c r="I596" s="21">
        <v>0</v>
      </c>
      <c r="J596" s="23"/>
      <c r="K596" s="25"/>
      <c r="L596" s="22"/>
      <c r="M596" s="22"/>
      <c r="N596" s="22"/>
      <c r="O596" s="22"/>
      <c r="P596" s="22"/>
      <c r="Q596" s="22"/>
      <c r="R596" s="23"/>
    </row>
    <row r="597" spans="1:18" ht="27.6" x14ac:dyDescent="0.3">
      <c r="A597" s="26"/>
      <c r="B597" s="25"/>
      <c r="C597" s="25"/>
      <c r="D597" s="35"/>
      <c r="E597" s="35"/>
      <c r="F597" s="17" t="s">
        <v>44</v>
      </c>
      <c r="G597" s="21">
        <v>1098172.3500000001</v>
      </c>
      <c r="H597" s="21">
        <v>0</v>
      </c>
      <c r="I597" s="21">
        <v>0</v>
      </c>
      <c r="J597" s="23"/>
      <c r="K597" s="25"/>
      <c r="L597" s="22"/>
      <c r="M597" s="22"/>
      <c r="N597" s="22"/>
      <c r="O597" s="22"/>
      <c r="P597" s="22"/>
      <c r="Q597" s="22"/>
      <c r="R597" s="23"/>
    </row>
    <row r="598" spans="1:18" ht="38.4" customHeight="1" x14ac:dyDescent="0.3">
      <c r="A598" s="26"/>
      <c r="B598" s="25"/>
      <c r="C598" s="25"/>
      <c r="D598" s="35"/>
      <c r="E598" s="35"/>
      <c r="F598" s="17" t="s">
        <v>43</v>
      </c>
      <c r="G598" s="21">
        <v>122020</v>
      </c>
      <c r="H598" s="21">
        <v>0</v>
      </c>
      <c r="I598" s="21">
        <v>0</v>
      </c>
      <c r="J598" s="23"/>
      <c r="K598" s="25"/>
      <c r="L598" s="22"/>
      <c r="M598" s="22"/>
      <c r="N598" s="22"/>
      <c r="O598" s="22"/>
      <c r="P598" s="22"/>
      <c r="Q598" s="22"/>
      <c r="R598" s="23"/>
    </row>
    <row r="599" spans="1:18" x14ac:dyDescent="0.3">
      <c r="A599" s="26" t="s">
        <v>287</v>
      </c>
      <c r="B599" s="25" t="s">
        <v>286</v>
      </c>
      <c r="C599" s="25" t="s">
        <v>41</v>
      </c>
      <c r="D599" s="35" t="s">
        <v>45</v>
      </c>
      <c r="E599" s="35" t="s">
        <v>46</v>
      </c>
      <c r="F599" s="17" t="s">
        <v>42</v>
      </c>
      <c r="G599" s="21">
        <v>192784</v>
      </c>
      <c r="H599" s="21">
        <f t="shared" ref="H599:I599" si="147">H600+H601+H602</f>
        <v>0</v>
      </c>
      <c r="I599" s="21">
        <f t="shared" si="147"/>
        <v>0</v>
      </c>
      <c r="J599" s="23">
        <v>0</v>
      </c>
      <c r="K599" s="22" t="s">
        <v>2</v>
      </c>
      <c r="L599" s="22" t="s">
        <v>2</v>
      </c>
      <c r="M599" s="22" t="s">
        <v>2</v>
      </c>
      <c r="N599" s="22" t="s">
        <v>2</v>
      </c>
      <c r="O599" s="22" t="s">
        <v>2</v>
      </c>
      <c r="P599" s="22" t="s">
        <v>2</v>
      </c>
      <c r="Q599" s="22" t="s">
        <v>2</v>
      </c>
      <c r="R599" s="23"/>
    </row>
    <row r="600" spans="1:18" ht="27.6" x14ac:dyDescent="0.3">
      <c r="A600" s="26"/>
      <c r="B600" s="25"/>
      <c r="C600" s="25"/>
      <c r="D600" s="35"/>
      <c r="E600" s="35"/>
      <c r="F600" s="17" t="s">
        <v>123</v>
      </c>
      <c r="G600" s="21">
        <v>0</v>
      </c>
      <c r="H600" s="21">
        <v>0</v>
      </c>
      <c r="I600" s="21">
        <v>0</v>
      </c>
      <c r="J600" s="23"/>
      <c r="K600" s="22"/>
      <c r="L600" s="22"/>
      <c r="M600" s="22"/>
      <c r="N600" s="22"/>
      <c r="O600" s="22"/>
      <c r="P600" s="22"/>
      <c r="Q600" s="22"/>
      <c r="R600" s="23"/>
    </row>
    <row r="601" spans="1:18" ht="27.6" x14ac:dyDescent="0.3">
      <c r="A601" s="26"/>
      <c r="B601" s="25"/>
      <c r="C601" s="25"/>
      <c r="D601" s="35"/>
      <c r="E601" s="35"/>
      <c r="F601" s="17" t="s">
        <v>44</v>
      </c>
      <c r="G601" s="21">
        <v>0</v>
      </c>
      <c r="H601" s="21">
        <v>0</v>
      </c>
      <c r="I601" s="21">
        <v>0</v>
      </c>
      <c r="J601" s="23"/>
      <c r="K601" s="22"/>
      <c r="L601" s="22"/>
      <c r="M601" s="22"/>
      <c r="N601" s="22"/>
      <c r="O601" s="22"/>
      <c r="P601" s="22"/>
      <c r="Q601" s="22"/>
      <c r="R601" s="23"/>
    </row>
    <row r="602" spans="1:18" ht="38.4" customHeight="1" x14ac:dyDescent="0.3">
      <c r="A602" s="26"/>
      <c r="B602" s="25"/>
      <c r="C602" s="25"/>
      <c r="D602" s="35"/>
      <c r="E602" s="35"/>
      <c r="F602" s="17" t="s">
        <v>43</v>
      </c>
      <c r="G602" s="21">
        <v>192784</v>
      </c>
      <c r="H602" s="21">
        <v>0</v>
      </c>
      <c r="I602" s="21">
        <v>0</v>
      </c>
      <c r="J602" s="23"/>
      <c r="K602" s="22"/>
      <c r="L602" s="22"/>
      <c r="M602" s="22"/>
      <c r="N602" s="22"/>
      <c r="O602" s="22"/>
      <c r="P602" s="22"/>
      <c r="Q602" s="22"/>
      <c r="R602" s="23"/>
    </row>
    <row r="603" spans="1:18" x14ac:dyDescent="0.3">
      <c r="A603" s="26" t="s">
        <v>424</v>
      </c>
      <c r="B603" s="25" t="s">
        <v>422</v>
      </c>
      <c r="C603" s="25" t="s">
        <v>41</v>
      </c>
      <c r="D603" s="35" t="s">
        <v>45</v>
      </c>
      <c r="E603" s="35" t="s">
        <v>46</v>
      </c>
      <c r="F603" s="17" t="s">
        <v>42</v>
      </c>
      <c r="G603" s="21">
        <v>467055</v>
      </c>
      <c r="H603" s="21">
        <f t="shared" ref="H603:I603" si="148">H604+H605+H606</f>
        <v>467055</v>
      </c>
      <c r="I603" s="21">
        <f t="shared" si="148"/>
        <v>467055</v>
      </c>
      <c r="J603" s="23">
        <f t="shared" ref="J603" si="149">I603/H603</f>
        <v>1</v>
      </c>
      <c r="K603" s="22" t="s">
        <v>2</v>
      </c>
      <c r="L603" s="22" t="s">
        <v>2</v>
      </c>
      <c r="M603" s="22" t="s">
        <v>2</v>
      </c>
      <c r="N603" s="22" t="s">
        <v>2</v>
      </c>
      <c r="O603" s="22" t="s">
        <v>2</v>
      </c>
      <c r="P603" s="22" t="s">
        <v>2</v>
      </c>
      <c r="Q603" s="22" t="s">
        <v>2</v>
      </c>
      <c r="R603" s="23"/>
    </row>
    <row r="604" spans="1:18" ht="27.6" x14ac:dyDescent="0.3">
      <c r="A604" s="26"/>
      <c r="B604" s="25"/>
      <c r="C604" s="25"/>
      <c r="D604" s="35"/>
      <c r="E604" s="35"/>
      <c r="F604" s="17" t="s">
        <v>123</v>
      </c>
      <c r="G604" s="21">
        <v>0</v>
      </c>
      <c r="H604" s="21">
        <v>0</v>
      </c>
      <c r="I604" s="21">
        <v>0</v>
      </c>
      <c r="J604" s="23"/>
      <c r="K604" s="22"/>
      <c r="L604" s="22"/>
      <c r="M604" s="22"/>
      <c r="N604" s="22"/>
      <c r="O604" s="22"/>
      <c r="P604" s="22"/>
      <c r="Q604" s="22"/>
      <c r="R604" s="23"/>
    </row>
    <row r="605" spans="1:18" ht="27.6" x14ac:dyDescent="0.3">
      <c r="A605" s="26"/>
      <c r="B605" s="25"/>
      <c r="C605" s="25"/>
      <c r="D605" s="35"/>
      <c r="E605" s="35"/>
      <c r="F605" s="17" t="s">
        <v>44</v>
      </c>
      <c r="G605" s="21">
        <v>411008.4</v>
      </c>
      <c r="H605" s="21">
        <v>411008.4</v>
      </c>
      <c r="I605" s="21">
        <v>411008.4</v>
      </c>
      <c r="J605" s="23"/>
      <c r="K605" s="22"/>
      <c r="L605" s="22"/>
      <c r="M605" s="22"/>
      <c r="N605" s="22"/>
      <c r="O605" s="22"/>
      <c r="P605" s="22"/>
      <c r="Q605" s="22"/>
      <c r="R605" s="23"/>
    </row>
    <row r="606" spans="1:18" ht="41.4" customHeight="1" x14ac:dyDescent="0.3">
      <c r="A606" s="26"/>
      <c r="B606" s="25"/>
      <c r="C606" s="25"/>
      <c r="D606" s="35"/>
      <c r="E606" s="35"/>
      <c r="F606" s="17" t="s">
        <v>43</v>
      </c>
      <c r="G606" s="21">
        <v>56046.6</v>
      </c>
      <c r="H606" s="21">
        <v>56046.6</v>
      </c>
      <c r="I606" s="21">
        <v>56046.6</v>
      </c>
      <c r="J606" s="23"/>
      <c r="K606" s="22"/>
      <c r="L606" s="22"/>
      <c r="M606" s="22"/>
      <c r="N606" s="22"/>
      <c r="O606" s="22"/>
      <c r="P606" s="22"/>
      <c r="Q606" s="22"/>
      <c r="R606" s="23"/>
    </row>
    <row r="607" spans="1:18" x14ac:dyDescent="0.3">
      <c r="A607" s="26" t="s">
        <v>425</v>
      </c>
      <c r="B607" s="25" t="s">
        <v>423</v>
      </c>
      <c r="C607" s="25" t="s">
        <v>41</v>
      </c>
      <c r="D607" s="35" t="s">
        <v>45</v>
      </c>
      <c r="E607" s="35" t="s">
        <v>46</v>
      </c>
      <c r="F607" s="17" t="s">
        <v>42</v>
      </c>
      <c r="G607" s="21">
        <v>200000</v>
      </c>
      <c r="H607" s="21">
        <f t="shared" ref="H607:I607" si="150">H608+H609+H610</f>
        <v>200000</v>
      </c>
      <c r="I607" s="21">
        <f t="shared" si="150"/>
        <v>200000</v>
      </c>
      <c r="J607" s="23">
        <f t="shared" ref="J607" si="151">I607/H607</f>
        <v>1</v>
      </c>
      <c r="K607" s="22" t="s">
        <v>2</v>
      </c>
      <c r="L607" s="22" t="s">
        <v>2</v>
      </c>
      <c r="M607" s="22" t="s">
        <v>2</v>
      </c>
      <c r="N607" s="22" t="s">
        <v>2</v>
      </c>
      <c r="O607" s="22" t="s">
        <v>2</v>
      </c>
      <c r="P607" s="22" t="s">
        <v>2</v>
      </c>
      <c r="Q607" s="22" t="s">
        <v>2</v>
      </c>
      <c r="R607" s="23"/>
    </row>
    <row r="608" spans="1:18" ht="27.6" x14ac:dyDescent="0.3">
      <c r="A608" s="26"/>
      <c r="B608" s="25"/>
      <c r="C608" s="25"/>
      <c r="D608" s="35"/>
      <c r="E608" s="35"/>
      <c r="F608" s="17" t="s">
        <v>123</v>
      </c>
      <c r="G608" s="21">
        <v>0</v>
      </c>
      <c r="H608" s="21">
        <v>0</v>
      </c>
      <c r="I608" s="21">
        <v>0</v>
      </c>
      <c r="J608" s="23"/>
      <c r="K608" s="22"/>
      <c r="L608" s="22"/>
      <c r="M608" s="22"/>
      <c r="N608" s="22"/>
      <c r="O608" s="22"/>
      <c r="P608" s="22"/>
      <c r="Q608" s="22"/>
      <c r="R608" s="23"/>
    </row>
    <row r="609" spans="1:18" ht="27.6" x14ac:dyDescent="0.3">
      <c r="A609" s="26"/>
      <c r="B609" s="25"/>
      <c r="C609" s="25"/>
      <c r="D609" s="35"/>
      <c r="E609" s="35"/>
      <c r="F609" s="17" t="s">
        <v>44</v>
      </c>
      <c r="G609" s="21">
        <v>0</v>
      </c>
      <c r="H609" s="21">
        <v>0</v>
      </c>
      <c r="I609" s="21">
        <v>0</v>
      </c>
      <c r="J609" s="23"/>
      <c r="K609" s="22"/>
      <c r="L609" s="22"/>
      <c r="M609" s="22"/>
      <c r="N609" s="22"/>
      <c r="O609" s="22"/>
      <c r="P609" s="22"/>
      <c r="Q609" s="22"/>
      <c r="R609" s="23"/>
    </row>
    <row r="610" spans="1:18" ht="39.6" customHeight="1" x14ac:dyDescent="0.3">
      <c r="A610" s="26"/>
      <c r="B610" s="25"/>
      <c r="C610" s="25"/>
      <c r="D610" s="35"/>
      <c r="E610" s="35"/>
      <c r="F610" s="17" t="s">
        <v>43</v>
      </c>
      <c r="G610" s="21">
        <v>200000</v>
      </c>
      <c r="H610" s="21">
        <v>200000</v>
      </c>
      <c r="I610" s="21">
        <v>200000</v>
      </c>
      <c r="J610" s="23"/>
      <c r="K610" s="22"/>
      <c r="L610" s="22"/>
      <c r="M610" s="22"/>
      <c r="N610" s="22"/>
      <c r="O610" s="22"/>
      <c r="P610" s="22"/>
      <c r="Q610" s="22"/>
      <c r="R610" s="23"/>
    </row>
    <row r="611" spans="1:18" x14ac:dyDescent="0.3">
      <c r="A611" s="26" t="s">
        <v>288</v>
      </c>
      <c r="B611" s="25" t="s">
        <v>289</v>
      </c>
      <c r="C611" s="25" t="s">
        <v>41</v>
      </c>
      <c r="D611" s="35" t="s">
        <v>125</v>
      </c>
      <c r="E611" s="35" t="s">
        <v>126</v>
      </c>
      <c r="F611" s="17" t="s">
        <v>42</v>
      </c>
      <c r="G611" s="21">
        <v>873000</v>
      </c>
      <c r="H611" s="21">
        <f t="shared" ref="H611:I611" si="152">H612+H613+H614</f>
        <v>0</v>
      </c>
      <c r="I611" s="21">
        <f t="shared" si="152"/>
        <v>0</v>
      </c>
      <c r="J611" s="23">
        <v>0</v>
      </c>
      <c r="K611" s="22" t="s">
        <v>2</v>
      </c>
      <c r="L611" s="22" t="s">
        <v>2</v>
      </c>
      <c r="M611" s="22" t="s">
        <v>2</v>
      </c>
      <c r="N611" s="22" t="s">
        <v>2</v>
      </c>
      <c r="O611" s="22" t="s">
        <v>2</v>
      </c>
      <c r="P611" s="22" t="s">
        <v>2</v>
      </c>
      <c r="Q611" s="22" t="s">
        <v>2</v>
      </c>
      <c r="R611" s="23"/>
    </row>
    <row r="612" spans="1:18" ht="27.6" x14ac:dyDescent="0.3">
      <c r="A612" s="26"/>
      <c r="B612" s="25"/>
      <c r="C612" s="25"/>
      <c r="D612" s="35"/>
      <c r="E612" s="35"/>
      <c r="F612" s="17" t="s">
        <v>123</v>
      </c>
      <c r="G612" s="21">
        <v>0</v>
      </c>
      <c r="H612" s="21">
        <v>0</v>
      </c>
      <c r="I612" s="21">
        <v>0</v>
      </c>
      <c r="J612" s="23"/>
      <c r="K612" s="22"/>
      <c r="L612" s="22"/>
      <c r="M612" s="22"/>
      <c r="N612" s="22"/>
      <c r="O612" s="22"/>
      <c r="P612" s="22"/>
      <c r="Q612" s="22"/>
      <c r="R612" s="23"/>
    </row>
    <row r="613" spans="1:18" ht="27.6" x14ac:dyDescent="0.3">
      <c r="A613" s="26"/>
      <c r="B613" s="25"/>
      <c r="C613" s="25"/>
      <c r="D613" s="35"/>
      <c r="E613" s="35"/>
      <c r="F613" s="17" t="s">
        <v>44</v>
      </c>
      <c r="G613" s="21">
        <v>873000</v>
      </c>
      <c r="H613" s="21">
        <v>0</v>
      </c>
      <c r="I613" s="21">
        <v>0</v>
      </c>
      <c r="J613" s="23"/>
      <c r="K613" s="22"/>
      <c r="L613" s="22"/>
      <c r="M613" s="22"/>
      <c r="N613" s="22"/>
      <c r="O613" s="22"/>
      <c r="P613" s="22"/>
      <c r="Q613" s="22"/>
      <c r="R613" s="23"/>
    </row>
    <row r="614" spans="1:18" ht="40.799999999999997" customHeight="1" x14ac:dyDescent="0.3">
      <c r="A614" s="26"/>
      <c r="B614" s="25"/>
      <c r="C614" s="25"/>
      <c r="D614" s="35"/>
      <c r="E614" s="35"/>
      <c r="F614" s="17" t="s">
        <v>43</v>
      </c>
      <c r="G614" s="21">
        <v>0</v>
      </c>
      <c r="H614" s="21">
        <v>0</v>
      </c>
      <c r="I614" s="21">
        <v>0</v>
      </c>
      <c r="J614" s="23"/>
      <c r="K614" s="22"/>
      <c r="L614" s="22"/>
      <c r="M614" s="22"/>
      <c r="N614" s="22"/>
      <c r="O614" s="22"/>
      <c r="P614" s="22"/>
      <c r="Q614" s="22"/>
      <c r="R614" s="23"/>
    </row>
    <row r="615" spans="1:18" x14ac:dyDescent="0.3">
      <c r="A615" s="26" t="s">
        <v>369</v>
      </c>
      <c r="B615" s="25" t="s">
        <v>370</v>
      </c>
      <c r="C615" s="25" t="s">
        <v>41</v>
      </c>
      <c r="D615" s="35" t="s">
        <v>125</v>
      </c>
      <c r="E615" s="35" t="s">
        <v>371</v>
      </c>
      <c r="F615" s="17" t="s">
        <v>42</v>
      </c>
      <c r="G615" s="21">
        <v>615726.80000000005</v>
      </c>
      <c r="H615" s="21">
        <f t="shared" ref="H615:I615" si="153">H616+H617+H618</f>
        <v>0</v>
      </c>
      <c r="I615" s="21">
        <f t="shared" si="153"/>
        <v>0</v>
      </c>
      <c r="J615" s="23">
        <v>0</v>
      </c>
      <c r="K615" s="22" t="s">
        <v>2</v>
      </c>
      <c r="L615" s="22" t="s">
        <v>2</v>
      </c>
      <c r="M615" s="22" t="s">
        <v>2</v>
      </c>
      <c r="N615" s="22" t="s">
        <v>2</v>
      </c>
      <c r="O615" s="22" t="s">
        <v>2</v>
      </c>
      <c r="P615" s="22" t="s">
        <v>2</v>
      </c>
      <c r="Q615" s="22" t="s">
        <v>2</v>
      </c>
      <c r="R615" s="23"/>
    </row>
    <row r="616" spans="1:18" ht="27.6" x14ac:dyDescent="0.3">
      <c r="A616" s="26"/>
      <c r="B616" s="25"/>
      <c r="C616" s="25"/>
      <c r="D616" s="35"/>
      <c r="E616" s="35"/>
      <c r="F616" s="17" t="s">
        <v>123</v>
      </c>
      <c r="G616" s="21">
        <v>615726.80000000005</v>
      </c>
      <c r="H616" s="21">
        <v>0</v>
      </c>
      <c r="I616" s="21">
        <v>0</v>
      </c>
      <c r="J616" s="23"/>
      <c r="K616" s="22"/>
      <c r="L616" s="22"/>
      <c r="M616" s="22"/>
      <c r="N616" s="22"/>
      <c r="O616" s="22"/>
      <c r="P616" s="22"/>
      <c r="Q616" s="22"/>
      <c r="R616" s="23"/>
    </row>
    <row r="617" spans="1:18" ht="27.6" x14ac:dyDescent="0.3">
      <c r="A617" s="26"/>
      <c r="B617" s="25"/>
      <c r="C617" s="25"/>
      <c r="D617" s="35"/>
      <c r="E617" s="35"/>
      <c r="F617" s="17" t="s">
        <v>44</v>
      </c>
      <c r="G617" s="21">
        <v>0</v>
      </c>
      <c r="H617" s="21">
        <v>0</v>
      </c>
      <c r="I617" s="21">
        <v>0</v>
      </c>
      <c r="J617" s="23"/>
      <c r="K617" s="22"/>
      <c r="L617" s="22"/>
      <c r="M617" s="22"/>
      <c r="N617" s="22"/>
      <c r="O617" s="22"/>
      <c r="P617" s="22"/>
      <c r="Q617" s="22"/>
      <c r="R617" s="23"/>
    </row>
    <row r="618" spans="1:18" ht="37.799999999999997" customHeight="1" x14ac:dyDescent="0.3">
      <c r="A618" s="26"/>
      <c r="B618" s="25"/>
      <c r="C618" s="25"/>
      <c r="D618" s="35"/>
      <c r="E618" s="35"/>
      <c r="F618" s="17" t="s">
        <v>43</v>
      </c>
      <c r="G618" s="21">
        <v>0</v>
      </c>
      <c r="H618" s="21">
        <v>0</v>
      </c>
      <c r="I618" s="21">
        <v>0</v>
      </c>
      <c r="J618" s="23"/>
      <c r="K618" s="22"/>
      <c r="L618" s="22"/>
      <c r="M618" s="22"/>
      <c r="N618" s="22"/>
      <c r="O618" s="22"/>
      <c r="P618" s="22"/>
      <c r="Q618" s="22"/>
      <c r="R618" s="23"/>
    </row>
    <row r="619" spans="1:18" x14ac:dyDescent="0.3">
      <c r="A619" s="26" t="s">
        <v>372</v>
      </c>
      <c r="B619" s="25" t="s">
        <v>373</v>
      </c>
      <c r="C619" s="25" t="s">
        <v>41</v>
      </c>
      <c r="D619" s="35" t="s">
        <v>374</v>
      </c>
      <c r="E619" s="35" t="s">
        <v>127</v>
      </c>
      <c r="F619" s="17" t="s">
        <v>42</v>
      </c>
      <c r="G619" s="21">
        <v>679763.16</v>
      </c>
      <c r="H619" s="21">
        <f t="shared" ref="H619:I619" si="154">H620+H621+H622</f>
        <v>0</v>
      </c>
      <c r="I619" s="21">
        <f t="shared" si="154"/>
        <v>0</v>
      </c>
      <c r="J619" s="23">
        <v>0</v>
      </c>
      <c r="K619" s="22" t="s">
        <v>2</v>
      </c>
      <c r="L619" s="22" t="s">
        <v>2</v>
      </c>
      <c r="M619" s="22" t="s">
        <v>2</v>
      </c>
      <c r="N619" s="22" t="s">
        <v>2</v>
      </c>
      <c r="O619" s="22" t="s">
        <v>2</v>
      </c>
      <c r="P619" s="22" t="s">
        <v>2</v>
      </c>
      <c r="Q619" s="22" t="s">
        <v>2</v>
      </c>
      <c r="R619" s="23"/>
    </row>
    <row r="620" spans="1:18" ht="27.6" x14ac:dyDescent="0.3">
      <c r="A620" s="26"/>
      <c r="B620" s="25"/>
      <c r="C620" s="25"/>
      <c r="D620" s="35"/>
      <c r="E620" s="35"/>
      <c r="F620" s="17" t="s">
        <v>123</v>
      </c>
      <c r="G620" s="21">
        <v>0</v>
      </c>
      <c r="H620" s="21">
        <v>0</v>
      </c>
      <c r="I620" s="21">
        <v>0</v>
      </c>
      <c r="J620" s="23"/>
      <c r="K620" s="22"/>
      <c r="L620" s="22"/>
      <c r="M620" s="22"/>
      <c r="N620" s="22"/>
      <c r="O620" s="22"/>
      <c r="P620" s="22"/>
      <c r="Q620" s="22"/>
      <c r="R620" s="23"/>
    </row>
    <row r="621" spans="1:18" ht="27.6" x14ac:dyDescent="0.3">
      <c r="A621" s="26"/>
      <c r="B621" s="25"/>
      <c r="C621" s="25"/>
      <c r="D621" s="35"/>
      <c r="E621" s="35"/>
      <c r="F621" s="17" t="s">
        <v>44</v>
      </c>
      <c r="G621" s="21">
        <v>679763.16</v>
      </c>
      <c r="H621" s="21">
        <v>0</v>
      </c>
      <c r="I621" s="21">
        <v>0</v>
      </c>
      <c r="J621" s="23"/>
      <c r="K621" s="22"/>
      <c r="L621" s="22"/>
      <c r="M621" s="22"/>
      <c r="N621" s="22"/>
      <c r="O621" s="22"/>
      <c r="P621" s="22"/>
      <c r="Q621" s="22"/>
      <c r="R621" s="23"/>
    </row>
    <row r="622" spans="1:18" ht="27.6" x14ac:dyDescent="0.3">
      <c r="A622" s="26"/>
      <c r="B622" s="25"/>
      <c r="C622" s="25"/>
      <c r="D622" s="35"/>
      <c r="E622" s="35"/>
      <c r="F622" s="17" t="s">
        <v>43</v>
      </c>
      <c r="G622" s="21">
        <v>0</v>
      </c>
      <c r="H622" s="21">
        <v>0</v>
      </c>
      <c r="I622" s="21">
        <v>0</v>
      </c>
      <c r="J622" s="23"/>
      <c r="K622" s="22"/>
      <c r="L622" s="22"/>
      <c r="M622" s="22"/>
      <c r="N622" s="22"/>
      <c r="O622" s="22"/>
      <c r="P622" s="22"/>
      <c r="Q622" s="22"/>
      <c r="R622" s="23"/>
    </row>
    <row r="623" spans="1:18" x14ac:dyDescent="0.3">
      <c r="A623" s="26" t="s">
        <v>382</v>
      </c>
      <c r="B623" s="25" t="s">
        <v>383</v>
      </c>
      <c r="C623" s="25" t="s">
        <v>41</v>
      </c>
      <c r="D623" s="35" t="s">
        <v>371</v>
      </c>
      <c r="E623" s="35">
        <v>3</v>
      </c>
      <c r="F623" s="17" t="s">
        <v>42</v>
      </c>
      <c r="G623" s="21">
        <v>1450000</v>
      </c>
      <c r="H623" s="21">
        <f t="shared" ref="H623:I623" si="155">H624+H625+H626</f>
        <v>0</v>
      </c>
      <c r="I623" s="21">
        <f t="shared" si="155"/>
        <v>0</v>
      </c>
      <c r="J623" s="23">
        <v>0</v>
      </c>
      <c r="K623" s="22" t="s">
        <v>2</v>
      </c>
      <c r="L623" s="22" t="s">
        <v>2</v>
      </c>
      <c r="M623" s="22" t="s">
        <v>2</v>
      </c>
      <c r="N623" s="22" t="s">
        <v>2</v>
      </c>
      <c r="O623" s="22" t="s">
        <v>2</v>
      </c>
      <c r="P623" s="22" t="s">
        <v>2</v>
      </c>
      <c r="Q623" s="22" t="s">
        <v>2</v>
      </c>
      <c r="R623" s="23"/>
    </row>
    <row r="624" spans="1:18" ht="27.6" x14ac:dyDescent="0.3">
      <c r="A624" s="26"/>
      <c r="B624" s="25"/>
      <c r="C624" s="25"/>
      <c r="D624" s="35"/>
      <c r="E624" s="35"/>
      <c r="F624" s="17" t="s">
        <v>123</v>
      </c>
      <c r="G624" s="21">
        <v>0</v>
      </c>
      <c r="H624" s="21">
        <v>0</v>
      </c>
      <c r="I624" s="21">
        <v>0</v>
      </c>
      <c r="J624" s="23"/>
      <c r="K624" s="22"/>
      <c r="L624" s="22"/>
      <c r="M624" s="22"/>
      <c r="N624" s="22"/>
      <c r="O624" s="22"/>
      <c r="P624" s="22"/>
      <c r="Q624" s="22"/>
      <c r="R624" s="23"/>
    </row>
    <row r="625" spans="1:18" ht="27.6" x14ac:dyDescent="0.3">
      <c r="A625" s="26"/>
      <c r="B625" s="25"/>
      <c r="C625" s="25"/>
      <c r="D625" s="35"/>
      <c r="E625" s="35"/>
      <c r="F625" s="17" t="s">
        <v>44</v>
      </c>
      <c r="G625" s="21">
        <v>0</v>
      </c>
      <c r="H625" s="21">
        <v>0</v>
      </c>
      <c r="I625" s="21">
        <v>0</v>
      </c>
      <c r="J625" s="23"/>
      <c r="K625" s="22"/>
      <c r="L625" s="22"/>
      <c r="M625" s="22"/>
      <c r="N625" s="22"/>
      <c r="O625" s="22"/>
      <c r="P625" s="22"/>
      <c r="Q625" s="22"/>
      <c r="R625" s="23"/>
    </row>
    <row r="626" spans="1:18" ht="27.6" x14ac:dyDescent="0.3">
      <c r="A626" s="26"/>
      <c r="B626" s="25"/>
      <c r="C626" s="25"/>
      <c r="D626" s="35"/>
      <c r="E626" s="35"/>
      <c r="F626" s="17" t="s">
        <v>43</v>
      </c>
      <c r="G626" s="21">
        <v>1450000</v>
      </c>
      <c r="H626" s="21">
        <v>0</v>
      </c>
      <c r="I626" s="21">
        <v>0</v>
      </c>
      <c r="J626" s="23"/>
      <c r="K626" s="22"/>
      <c r="L626" s="22"/>
      <c r="M626" s="22"/>
      <c r="N626" s="22"/>
      <c r="O626" s="22"/>
      <c r="P626" s="22"/>
      <c r="Q626" s="22"/>
      <c r="R626" s="23"/>
    </row>
    <row r="627" spans="1:18" x14ac:dyDescent="0.3">
      <c r="A627" s="26" t="s">
        <v>426</v>
      </c>
      <c r="B627" s="25" t="s">
        <v>430</v>
      </c>
      <c r="C627" s="25" t="s">
        <v>41</v>
      </c>
      <c r="D627" s="35" t="s">
        <v>371</v>
      </c>
      <c r="E627" s="35">
        <v>3</v>
      </c>
      <c r="F627" s="17" t="s">
        <v>42</v>
      </c>
      <c r="G627" s="21">
        <v>1500000</v>
      </c>
      <c r="H627" s="21">
        <f t="shared" ref="H627:I627" si="156">H628+H629+H630</f>
        <v>1500000</v>
      </c>
      <c r="I627" s="21">
        <f t="shared" si="156"/>
        <v>1500000</v>
      </c>
      <c r="J627" s="23">
        <f t="shared" ref="J627" si="157">I627/H627</f>
        <v>1</v>
      </c>
      <c r="K627" s="22" t="s">
        <v>2</v>
      </c>
      <c r="L627" s="22" t="s">
        <v>2</v>
      </c>
      <c r="M627" s="22" t="s">
        <v>2</v>
      </c>
      <c r="N627" s="22" t="s">
        <v>2</v>
      </c>
      <c r="O627" s="22" t="s">
        <v>2</v>
      </c>
      <c r="P627" s="22" t="s">
        <v>2</v>
      </c>
      <c r="Q627" s="22" t="s">
        <v>2</v>
      </c>
      <c r="R627" s="23"/>
    </row>
    <row r="628" spans="1:18" ht="27.6" x14ac:dyDescent="0.3">
      <c r="A628" s="26"/>
      <c r="B628" s="25"/>
      <c r="C628" s="25"/>
      <c r="D628" s="35"/>
      <c r="E628" s="35"/>
      <c r="F628" s="17" t="s">
        <v>123</v>
      </c>
      <c r="G628" s="21">
        <v>0</v>
      </c>
      <c r="H628" s="21">
        <v>0</v>
      </c>
      <c r="I628" s="21">
        <v>0</v>
      </c>
      <c r="J628" s="23"/>
      <c r="K628" s="22"/>
      <c r="L628" s="22"/>
      <c r="M628" s="22"/>
      <c r="N628" s="22"/>
      <c r="O628" s="22"/>
      <c r="P628" s="22"/>
      <c r="Q628" s="22"/>
      <c r="R628" s="23"/>
    </row>
    <row r="629" spans="1:18" ht="27.6" x14ac:dyDescent="0.3">
      <c r="A629" s="26"/>
      <c r="B629" s="25"/>
      <c r="C629" s="25"/>
      <c r="D629" s="35"/>
      <c r="E629" s="35"/>
      <c r="F629" s="17" t="s">
        <v>44</v>
      </c>
      <c r="G629" s="21">
        <v>1500000</v>
      </c>
      <c r="H629" s="21">
        <v>1500000</v>
      </c>
      <c r="I629" s="21">
        <v>1500000</v>
      </c>
      <c r="J629" s="23"/>
      <c r="K629" s="22"/>
      <c r="L629" s="22"/>
      <c r="M629" s="22"/>
      <c r="N629" s="22"/>
      <c r="O629" s="22"/>
      <c r="P629" s="22"/>
      <c r="Q629" s="22"/>
      <c r="R629" s="23"/>
    </row>
    <row r="630" spans="1:18" ht="27.6" x14ac:dyDescent="0.3">
      <c r="A630" s="26"/>
      <c r="B630" s="25"/>
      <c r="C630" s="25"/>
      <c r="D630" s="35"/>
      <c r="E630" s="35"/>
      <c r="F630" s="17" t="s">
        <v>43</v>
      </c>
      <c r="G630" s="21">
        <v>0</v>
      </c>
      <c r="H630" s="21">
        <v>0</v>
      </c>
      <c r="I630" s="21">
        <v>0</v>
      </c>
      <c r="J630" s="23"/>
      <c r="K630" s="22"/>
      <c r="L630" s="22"/>
      <c r="M630" s="22"/>
      <c r="N630" s="22"/>
      <c r="O630" s="22"/>
      <c r="P630" s="22"/>
      <c r="Q630" s="22"/>
      <c r="R630" s="23"/>
    </row>
    <row r="631" spans="1:18" x14ac:dyDescent="0.3">
      <c r="A631" s="26" t="s">
        <v>427</v>
      </c>
      <c r="B631" s="25" t="s">
        <v>431</v>
      </c>
      <c r="C631" s="25" t="s">
        <v>41</v>
      </c>
      <c r="D631" s="35" t="s">
        <v>371</v>
      </c>
      <c r="E631" s="35">
        <v>3</v>
      </c>
      <c r="F631" s="17" t="s">
        <v>42</v>
      </c>
      <c r="G631" s="21">
        <v>10955132.9</v>
      </c>
      <c r="H631" s="21">
        <f t="shared" ref="H631:I631" si="158">H632+H633+H634</f>
        <v>10955132.9</v>
      </c>
      <c r="I631" s="21">
        <f t="shared" si="158"/>
        <v>10955132.9</v>
      </c>
      <c r="J631" s="23">
        <f t="shared" ref="J631" si="159">I631/H631</f>
        <v>1</v>
      </c>
      <c r="K631" s="22" t="s">
        <v>2</v>
      </c>
      <c r="L631" s="22" t="s">
        <v>2</v>
      </c>
      <c r="M631" s="22" t="s">
        <v>2</v>
      </c>
      <c r="N631" s="22" t="s">
        <v>2</v>
      </c>
      <c r="O631" s="22" t="s">
        <v>2</v>
      </c>
      <c r="P631" s="22" t="s">
        <v>2</v>
      </c>
      <c r="Q631" s="22" t="s">
        <v>2</v>
      </c>
      <c r="R631" s="23"/>
    </row>
    <row r="632" spans="1:18" ht="27.6" x14ac:dyDescent="0.3">
      <c r="A632" s="26"/>
      <c r="B632" s="25"/>
      <c r="C632" s="25"/>
      <c r="D632" s="35"/>
      <c r="E632" s="35"/>
      <c r="F632" s="17" t="s">
        <v>123</v>
      </c>
      <c r="G632" s="21">
        <v>0</v>
      </c>
      <c r="H632" s="21">
        <v>0</v>
      </c>
      <c r="I632" s="21">
        <v>0</v>
      </c>
      <c r="J632" s="23"/>
      <c r="K632" s="22"/>
      <c r="L632" s="22"/>
      <c r="M632" s="22"/>
      <c r="N632" s="22"/>
      <c r="O632" s="22"/>
      <c r="P632" s="22"/>
      <c r="Q632" s="22"/>
      <c r="R632" s="23"/>
    </row>
    <row r="633" spans="1:18" ht="27.6" x14ac:dyDescent="0.3">
      <c r="A633" s="26"/>
      <c r="B633" s="25"/>
      <c r="C633" s="25"/>
      <c r="D633" s="35"/>
      <c r="E633" s="35"/>
      <c r="F633" s="17" t="s">
        <v>44</v>
      </c>
      <c r="G633" s="21">
        <v>0</v>
      </c>
      <c r="H633" s="21">
        <v>0</v>
      </c>
      <c r="I633" s="21">
        <v>0</v>
      </c>
      <c r="J633" s="23"/>
      <c r="K633" s="22"/>
      <c r="L633" s="22"/>
      <c r="M633" s="22"/>
      <c r="N633" s="22"/>
      <c r="O633" s="22"/>
      <c r="P633" s="22"/>
      <c r="Q633" s="22"/>
      <c r="R633" s="23"/>
    </row>
    <row r="634" spans="1:18" ht="27.6" x14ac:dyDescent="0.3">
      <c r="A634" s="26"/>
      <c r="B634" s="25"/>
      <c r="C634" s="25"/>
      <c r="D634" s="35"/>
      <c r="E634" s="35"/>
      <c r="F634" s="17" t="s">
        <v>43</v>
      </c>
      <c r="G634" s="21">
        <v>10955132.9</v>
      </c>
      <c r="H634" s="21">
        <v>10955132.9</v>
      </c>
      <c r="I634" s="21">
        <v>10955132.9</v>
      </c>
      <c r="J634" s="23"/>
      <c r="K634" s="22"/>
      <c r="L634" s="22"/>
      <c r="M634" s="22"/>
      <c r="N634" s="22"/>
      <c r="O634" s="22"/>
      <c r="P634" s="22"/>
      <c r="Q634" s="22"/>
      <c r="R634" s="23"/>
    </row>
    <row r="635" spans="1:18" x14ac:dyDescent="0.3">
      <c r="A635" s="26" t="s">
        <v>428</v>
      </c>
      <c r="B635" s="25" t="s">
        <v>432</v>
      </c>
      <c r="C635" s="25" t="s">
        <v>41</v>
      </c>
      <c r="D635" s="35" t="s">
        <v>371</v>
      </c>
      <c r="E635" s="35">
        <v>3</v>
      </c>
      <c r="F635" s="17" t="s">
        <v>42</v>
      </c>
      <c r="G635" s="21">
        <v>5841181.29</v>
      </c>
      <c r="H635" s="21">
        <f t="shared" ref="H635:I635" si="160">H636+H637+H638</f>
        <v>5841181.29</v>
      </c>
      <c r="I635" s="21">
        <f t="shared" si="160"/>
        <v>5841181.29</v>
      </c>
      <c r="J635" s="23">
        <f t="shared" ref="J635" si="161">I635/H635</f>
        <v>1</v>
      </c>
      <c r="K635" s="22" t="s">
        <v>2</v>
      </c>
      <c r="L635" s="22" t="s">
        <v>2</v>
      </c>
      <c r="M635" s="22" t="s">
        <v>2</v>
      </c>
      <c r="N635" s="22" t="s">
        <v>2</v>
      </c>
      <c r="O635" s="22" t="s">
        <v>2</v>
      </c>
      <c r="P635" s="22" t="s">
        <v>2</v>
      </c>
      <c r="Q635" s="22" t="s">
        <v>2</v>
      </c>
      <c r="R635" s="23"/>
    </row>
    <row r="636" spans="1:18" ht="27.6" x14ac:dyDescent="0.3">
      <c r="A636" s="26"/>
      <c r="B636" s="25"/>
      <c r="C636" s="25"/>
      <c r="D636" s="35"/>
      <c r="E636" s="35"/>
      <c r="F636" s="17" t="s">
        <v>123</v>
      </c>
      <c r="G636" s="21">
        <v>0</v>
      </c>
      <c r="H636" s="21">
        <v>0</v>
      </c>
      <c r="I636" s="21">
        <v>0</v>
      </c>
      <c r="J636" s="23"/>
      <c r="K636" s="22"/>
      <c r="L636" s="22"/>
      <c r="M636" s="22"/>
      <c r="N636" s="22"/>
      <c r="O636" s="22"/>
      <c r="P636" s="22"/>
      <c r="Q636" s="22"/>
      <c r="R636" s="23"/>
    </row>
    <row r="637" spans="1:18" ht="27.6" x14ac:dyDescent="0.3">
      <c r="A637" s="26"/>
      <c r="B637" s="25"/>
      <c r="C637" s="25"/>
      <c r="D637" s="35"/>
      <c r="E637" s="35"/>
      <c r="F637" s="17" t="s">
        <v>44</v>
      </c>
      <c r="G637" s="21">
        <v>0</v>
      </c>
      <c r="H637" s="21">
        <v>0</v>
      </c>
      <c r="I637" s="21">
        <v>0</v>
      </c>
      <c r="J637" s="23"/>
      <c r="K637" s="22"/>
      <c r="L637" s="22"/>
      <c r="M637" s="22"/>
      <c r="N637" s="22"/>
      <c r="O637" s="22"/>
      <c r="P637" s="22"/>
      <c r="Q637" s="22"/>
      <c r="R637" s="23"/>
    </row>
    <row r="638" spans="1:18" ht="27.6" x14ac:dyDescent="0.3">
      <c r="A638" s="26"/>
      <c r="B638" s="25"/>
      <c r="C638" s="25"/>
      <c r="D638" s="35"/>
      <c r="E638" s="35"/>
      <c r="F638" s="17" t="s">
        <v>43</v>
      </c>
      <c r="G638" s="21">
        <v>5841181.29</v>
      </c>
      <c r="H638" s="21">
        <v>5841181.29</v>
      </c>
      <c r="I638" s="21">
        <v>5841181.29</v>
      </c>
      <c r="J638" s="23"/>
      <c r="K638" s="22"/>
      <c r="L638" s="22"/>
      <c r="M638" s="22"/>
      <c r="N638" s="22"/>
      <c r="O638" s="22"/>
      <c r="P638" s="22"/>
      <c r="Q638" s="22"/>
      <c r="R638" s="23"/>
    </row>
    <row r="639" spans="1:18" x14ac:dyDescent="0.3">
      <c r="A639" s="26" t="s">
        <v>429</v>
      </c>
      <c r="B639" s="25" t="s">
        <v>433</v>
      </c>
      <c r="C639" s="25" t="s">
        <v>41</v>
      </c>
      <c r="D639" s="35" t="s">
        <v>371</v>
      </c>
      <c r="E639" s="35">
        <v>3</v>
      </c>
      <c r="F639" s="17" t="s">
        <v>42</v>
      </c>
      <c r="G639" s="21">
        <v>6144.63</v>
      </c>
      <c r="H639" s="21">
        <f t="shared" ref="H639:I639" si="162">H640+H641+H642</f>
        <v>6144.63</v>
      </c>
      <c r="I639" s="21">
        <f t="shared" si="162"/>
        <v>6144.63</v>
      </c>
      <c r="J639" s="23">
        <f t="shared" ref="J639:J643" si="163">I639/H639</f>
        <v>1</v>
      </c>
      <c r="K639" s="22" t="s">
        <v>2</v>
      </c>
      <c r="L639" s="22" t="s">
        <v>2</v>
      </c>
      <c r="M639" s="22" t="s">
        <v>2</v>
      </c>
      <c r="N639" s="22" t="s">
        <v>2</v>
      </c>
      <c r="O639" s="22" t="s">
        <v>2</v>
      </c>
      <c r="P639" s="22" t="s">
        <v>2</v>
      </c>
      <c r="Q639" s="22" t="s">
        <v>2</v>
      </c>
      <c r="R639" s="23"/>
    </row>
    <row r="640" spans="1:18" ht="27.6" x14ac:dyDescent="0.3">
      <c r="A640" s="26"/>
      <c r="B640" s="25"/>
      <c r="C640" s="25"/>
      <c r="D640" s="35"/>
      <c r="E640" s="35"/>
      <c r="F640" s="17" t="s">
        <v>123</v>
      </c>
      <c r="G640" s="21">
        <v>0</v>
      </c>
      <c r="H640" s="21">
        <v>0</v>
      </c>
      <c r="I640" s="21">
        <v>0</v>
      </c>
      <c r="J640" s="23"/>
      <c r="K640" s="22"/>
      <c r="L640" s="22"/>
      <c r="M640" s="22"/>
      <c r="N640" s="22"/>
      <c r="O640" s="22"/>
      <c r="P640" s="22"/>
      <c r="Q640" s="22"/>
      <c r="R640" s="23"/>
    </row>
    <row r="641" spans="1:18" ht="27.6" x14ac:dyDescent="0.3">
      <c r="A641" s="26"/>
      <c r="B641" s="25"/>
      <c r="C641" s="25"/>
      <c r="D641" s="35"/>
      <c r="E641" s="35"/>
      <c r="F641" s="17" t="s">
        <v>44</v>
      </c>
      <c r="G641" s="21">
        <v>6144.63</v>
      </c>
      <c r="H641" s="21">
        <v>6144.63</v>
      </c>
      <c r="I641" s="21">
        <v>6144.63</v>
      </c>
      <c r="J641" s="23"/>
      <c r="K641" s="22"/>
      <c r="L641" s="22"/>
      <c r="M641" s="22"/>
      <c r="N641" s="22"/>
      <c r="O641" s="22"/>
      <c r="P641" s="22"/>
      <c r="Q641" s="22"/>
      <c r="R641" s="23"/>
    </row>
    <row r="642" spans="1:18" ht="27.6" x14ac:dyDescent="0.3">
      <c r="A642" s="26"/>
      <c r="B642" s="25"/>
      <c r="C642" s="25"/>
      <c r="D642" s="35"/>
      <c r="E642" s="35"/>
      <c r="F642" s="17" t="s">
        <v>43</v>
      </c>
      <c r="G642" s="21">
        <v>0</v>
      </c>
      <c r="H642" s="21">
        <v>0</v>
      </c>
      <c r="I642" s="21">
        <v>0</v>
      </c>
      <c r="J642" s="23"/>
      <c r="K642" s="22"/>
      <c r="L642" s="22"/>
      <c r="M642" s="22"/>
      <c r="N642" s="22"/>
      <c r="O642" s="22"/>
      <c r="P642" s="22"/>
      <c r="Q642" s="22"/>
      <c r="R642" s="23"/>
    </row>
    <row r="643" spans="1:18" x14ac:dyDescent="0.3">
      <c r="A643" s="24" t="s">
        <v>120</v>
      </c>
      <c r="B643" s="24"/>
      <c r="C643" s="24"/>
      <c r="D643" s="24"/>
      <c r="E643" s="24"/>
      <c r="F643" s="17" t="s">
        <v>42</v>
      </c>
      <c r="G643" s="21">
        <v>776035329.71000004</v>
      </c>
      <c r="H643" s="21">
        <f t="shared" ref="H643" si="164">H644+H645+H646</f>
        <v>170872045.13999999</v>
      </c>
      <c r="I643" s="21">
        <f t="shared" ref="I643" si="165">I644+I645+I646</f>
        <v>170865900.50999999</v>
      </c>
      <c r="J643" s="23">
        <f t="shared" si="163"/>
        <v>0.99996403958298175</v>
      </c>
      <c r="K643" s="22" t="s">
        <v>2</v>
      </c>
      <c r="L643" s="22" t="s">
        <v>2</v>
      </c>
      <c r="M643" s="22" t="s">
        <v>2</v>
      </c>
      <c r="N643" s="22" t="s">
        <v>2</v>
      </c>
      <c r="O643" s="22" t="s">
        <v>2</v>
      </c>
      <c r="P643" s="22" t="s">
        <v>2</v>
      </c>
      <c r="Q643" s="22" t="s">
        <v>2</v>
      </c>
      <c r="R643" s="23"/>
    </row>
    <row r="644" spans="1:18" ht="27.6" x14ac:dyDescent="0.3">
      <c r="A644" s="24"/>
      <c r="B644" s="24"/>
      <c r="C644" s="24"/>
      <c r="D644" s="24"/>
      <c r="E644" s="24"/>
      <c r="F644" s="17" t="s">
        <v>123</v>
      </c>
      <c r="G644" s="21">
        <v>692963.7</v>
      </c>
      <c r="H644" s="21">
        <f>H537+H544+H552+H560+H568</f>
        <v>76591.69</v>
      </c>
      <c r="I644" s="21">
        <f>I537+I544+I552+I560+I568</f>
        <v>76591.69</v>
      </c>
      <c r="J644" s="23"/>
      <c r="K644" s="22"/>
      <c r="L644" s="22"/>
      <c r="M644" s="22"/>
      <c r="N644" s="22"/>
      <c r="O644" s="22"/>
      <c r="P644" s="22"/>
      <c r="Q644" s="22"/>
      <c r="R644" s="23"/>
    </row>
    <row r="645" spans="1:18" ht="27.6" x14ac:dyDescent="0.3">
      <c r="A645" s="24"/>
      <c r="B645" s="24"/>
      <c r="C645" s="24"/>
      <c r="D645" s="24"/>
      <c r="E645" s="24"/>
      <c r="F645" s="17" t="s">
        <v>44</v>
      </c>
      <c r="G645" s="21">
        <v>286356116.49999994</v>
      </c>
      <c r="H645" s="21">
        <f>H538+H545+H553+H561+H569</f>
        <v>56243974.399999999</v>
      </c>
      <c r="I645" s="21">
        <v>56237829.770000003</v>
      </c>
      <c r="J645" s="23"/>
      <c r="K645" s="22"/>
      <c r="L645" s="22"/>
      <c r="M645" s="22"/>
      <c r="N645" s="22"/>
      <c r="O645" s="22"/>
      <c r="P645" s="22"/>
      <c r="Q645" s="22"/>
      <c r="R645" s="23"/>
    </row>
    <row r="646" spans="1:18" ht="27.6" x14ac:dyDescent="0.3">
      <c r="A646" s="24"/>
      <c r="B646" s="24"/>
      <c r="C646" s="24"/>
      <c r="D646" s="24"/>
      <c r="E646" s="24"/>
      <c r="F646" s="17" t="s">
        <v>43</v>
      </c>
      <c r="G646" s="21">
        <v>488986249.51000005</v>
      </c>
      <c r="H646" s="21">
        <f>H539+H546+H554+H562+H570</f>
        <v>114551479.04999998</v>
      </c>
      <c r="I646" s="21">
        <f>I539+I546+I554+I562+I570</f>
        <v>114551479.04999998</v>
      </c>
      <c r="J646" s="23"/>
      <c r="K646" s="22"/>
      <c r="L646" s="22"/>
      <c r="M646" s="22"/>
      <c r="N646" s="22"/>
      <c r="O646" s="22"/>
      <c r="P646" s="22"/>
      <c r="Q646" s="22"/>
      <c r="R646" s="23"/>
    </row>
    <row r="647" spans="1:18" ht="54.6" customHeight="1" x14ac:dyDescent="0.3">
      <c r="A647" s="29" t="s">
        <v>380</v>
      </c>
      <c r="B647" s="29"/>
      <c r="C647" s="29"/>
      <c r="D647" s="29"/>
      <c r="E647" s="29"/>
      <c r="F647" s="29"/>
      <c r="G647" s="29"/>
      <c r="H647" s="29"/>
      <c r="I647" s="29"/>
      <c r="J647" s="29"/>
      <c r="K647" s="29"/>
      <c r="L647" s="29"/>
      <c r="M647" s="29"/>
      <c r="N647" s="29"/>
      <c r="O647" s="29"/>
      <c r="P647" s="29"/>
      <c r="Q647" s="29"/>
      <c r="R647" s="29"/>
    </row>
    <row r="648" spans="1:18" ht="52.8" customHeight="1" x14ac:dyDescent="0.3">
      <c r="A648" s="29" t="s">
        <v>290</v>
      </c>
      <c r="B648" s="29"/>
      <c r="C648" s="29"/>
      <c r="D648" s="29"/>
      <c r="E648" s="29"/>
      <c r="F648" s="16" t="s">
        <v>2</v>
      </c>
      <c r="G648" s="16" t="s">
        <v>2</v>
      </c>
      <c r="H648" s="21" t="s">
        <v>2</v>
      </c>
      <c r="I648" s="21" t="s">
        <v>2</v>
      </c>
      <c r="J648" s="21" t="s">
        <v>2</v>
      </c>
      <c r="K648" s="20" t="s">
        <v>2</v>
      </c>
      <c r="L648" s="20" t="s">
        <v>2</v>
      </c>
      <c r="M648" s="20" t="s">
        <v>2</v>
      </c>
      <c r="N648" s="20" t="s">
        <v>2</v>
      </c>
      <c r="O648" s="20" t="s">
        <v>2</v>
      </c>
      <c r="P648" s="20" t="s">
        <v>2</v>
      </c>
      <c r="Q648" s="20" t="s">
        <v>2</v>
      </c>
      <c r="R648" s="23">
        <f>Q654</f>
        <v>100</v>
      </c>
    </row>
    <row r="649" spans="1:18" ht="46.8" customHeight="1" x14ac:dyDescent="0.3">
      <c r="A649" s="19" t="s">
        <v>19</v>
      </c>
      <c r="B649" s="29" t="s">
        <v>291</v>
      </c>
      <c r="C649" s="29"/>
      <c r="D649" s="29"/>
      <c r="E649" s="29"/>
      <c r="F649" s="16" t="s">
        <v>2</v>
      </c>
      <c r="G649" s="21" t="s">
        <v>2</v>
      </c>
      <c r="H649" s="21" t="s">
        <v>2</v>
      </c>
      <c r="I649" s="21" t="s">
        <v>2</v>
      </c>
      <c r="J649" s="21" t="s">
        <v>2</v>
      </c>
      <c r="K649" s="20" t="s">
        <v>2</v>
      </c>
      <c r="L649" s="20" t="s">
        <v>2</v>
      </c>
      <c r="M649" s="20" t="s">
        <v>2</v>
      </c>
      <c r="N649" s="20" t="s">
        <v>2</v>
      </c>
      <c r="O649" s="20" t="s">
        <v>2</v>
      </c>
      <c r="P649" s="20" t="s">
        <v>2</v>
      </c>
      <c r="Q649" s="20" t="s">
        <v>2</v>
      </c>
      <c r="R649" s="23"/>
    </row>
    <row r="650" spans="1:18" x14ac:dyDescent="0.3">
      <c r="A650" s="26" t="s">
        <v>20</v>
      </c>
      <c r="B650" s="25" t="s">
        <v>117</v>
      </c>
      <c r="C650" s="25" t="s">
        <v>41</v>
      </c>
      <c r="D650" s="25" t="s">
        <v>2</v>
      </c>
      <c r="E650" s="25" t="s">
        <v>2</v>
      </c>
      <c r="F650" s="17" t="s">
        <v>42</v>
      </c>
      <c r="G650" s="21">
        <v>4947354.97</v>
      </c>
      <c r="H650" s="21">
        <v>1423689.59</v>
      </c>
      <c r="I650" s="21">
        <v>1421920.96</v>
      </c>
      <c r="J650" s="23">
        <f>I650/H650</f>
        <v>0.99875771375135214</v>
      </c>
      <c r="K650" s="22" t="s">
        <v>2</v>
      </c>
      <c r="L650" s="22" t="s">
        <v>2</v>
      </c>
      <c r="M650" s="22" t="s">
        <v>2</v>
      </c>
      <c r="N650" s="22" t="s">
        <v>2</v>
      </c>
      <c r="O650" s="22" t="s">
        <v>2</v>
      </c>
      <c r="P650" s="22" t="s">
        <v>2</v>
      </c>
      <c r="Q650" s="20"/>
      <c r="R650" s="23"/>
    </row>
    <row r="651" spans="1:18" ht="27.6" x14ac:dyDescent="0.3">
      <c r="A651" s="26"/>
      <c r="B651" s="25"/>
      <c r="C651" s="25"/>
      <c r="D651" s="25"/>
      <c r="E651" s="25"/>
      <c r="F651" s="17" t="s">
        <v>146</v>
      </c>
      <c r="G651" s="21">
        <v>0</v>
      </c>
      <c r="H651" s="21">
        <v>0</v>
      </c>
      <c r="I651" s="21">
        <v>0</v>
      </c>
      <c r="J651" s="23"/>
      <c r="K651" s="22"/>
      <c r="L651" s="22"/>
      <c r="M651" s="22"/>
      <c r="N651" s="22"/>
      <c r="O651" s="22"/>
      <c r="P651" s="22"/>
      <c r="Q651" s="20"/>
      <c r="R651" s="23"/>
    </row>
    <row r="652" spans="1:18" ht="27.6" x14ac:dyDescent="0.3">
      <c r="A652" s="26"/>
      <c r="B652" s="25"/>
      <c r="C652" s="25"/>
      <c r="D652" s="25"/>
      <c r="E652" s="25"/>
      <c r="F652" s="17" t="s">
        <v>44</v>
      </c>
      <c r="G652" s="21">
        <v>3969720.17</v>
      </c>
      <c r="H652" s="21">
        <v>1350824.91</v>
      </c>
      <c r="I652" s="21">
        <v>1350824.91</v>
      </c>
      <c r="J652" s="23"/>
      <c r="K652" s="22"/>
      <c r="L652" s="22"/>
      <c r="M652" s="22"/>
      <c r="N652" s="22"/>
      <c r="O652" s="22"/>
      <c r="P652" s="22"/>
      <c r="Q652" s="20"/>
      <c r="R652" s="23"/>
    </row>
    <row r="653" spans="1:18" ht="41.4" customHeight="1" x14ac:dyDescent="0.3">
      <c r="A653" s="26"/>
      <c r="B653" s="25"/>
      <c r="C653" s="25"/>
      <c r="D653" s="25"/>
      <c r="E653" s="25"/>
      <c r="F653" s="17" t="s">
        <v>43</v>
      </c>
      <c r="G653" s="21">
        <v>977634.8</v>
      </c>
      <c r="H653" s="21">
        <v>71096.05</v>
      </c>
      <c r="I653" s="21">
        <v>71096.05</v>
      </c>
      <c r="J653" s="23"/>
      <c r="K653" s="22"/>
      <c r="L653" s="22"/>
      <c r="M653" s="22"/>
      <c r="N653" s="22"/>
      <c r="O653" s="22"/>
      <c r="P653" s="22"/>
      <c r="Q653" s="20"/>
      <c r="R653" s="23"/>
    </row>
    <row r="654" spans="1:18" x14ac:dyDescent="0.3">
      <c r="A654" s="26" t="s">
        <v>20</v>
      </c>
      <c r="B654" s="25" t="s">
        <v>435</v>
      </c>
      <c r="C654" s="25" t="s">
        <v>41</v>
      </c>
      <c r="D654" s="25">
        <v>4</v>
      </c>
      <c r="E654" s="25">
        <v>8</v>
      </c>
      <c r="F654" s="17" t="s">
        <v>42</v>
      </c>
      <c r="G654" s="21">
        <v>2159208.2199999997</v>
      </c>
      <c r="H654" s="21">
        <v>1421920.96</v>
      </c>
      <c r="I654" s="21">
        <v>1421920.96</v>
      </c>
      <c r="J654" s="23">
        <f>I654/H654</f>
        <v>1</v>
      </c>
      <c r="K654" s="22" t="s">
        <v>2</v>
      </c>
      <c r="L654" s="22" t="s">
        <v>2</v>
      </c>
      <c r="M654" s="22" t="s">
        <v>2</v>
      </c>
      <c r="N654" s="22" t="s">
        <v>2</v>
      </c>
      <c r="O654" s="22" t="s">
        <v>2</v>
      </c>
      <c r="P654" s="22" t="s">
        <v>2</v>
      </c>
      <c r="Q654" s="23">
        <v>100</v>
      </c>
      <c r="R654" s="23"/>
    </row>
    <row r="655" spans="1:18" ht="27.6" x14ac:dyDescent="0.3">
      <c r="A655" s="26"/>
      <c r="B655" s="25"/>
      <c r="C655" s="25"/>
      <c r="D655" s="25"/>
      <c r="E655" s="25"/>
      <c r="F655" s="17" t="s">
        <v>146</v>
      </c>
      <c r="G655" s="21">
        <v>0</v>
      </c>
      <c r="H655" s="21">
        <v>0</v>
      </c>
      <c r="I655" s="21">
        <v>0</v>
      </c>
      <c r="J655" s="23"/>
      <c r="K655" s="22"/>
      <c r="L655" s="22"/>
      <c r="M655" s="22"/>
      <c r="N655" s="22"/>
      <c r="O655" s="22"/>
      <c r="P655" s="22"/>
      <c r="Q655" s="23"/>
      <c r="R655" s="23"/>
    </row>
    <row r="656" spans="1:18" ht="27.6" x14ac:dyDescent="0.3">
      <c r="A656" s="26"/>
      <c r="B656" s="25"/>
      <c r="C656" s="25"/>
      <c r="D656" s="25"/>
      <c r="E656" s="25"/>
      <c r="F656" s="17" t="s">
        <v>44</v>
      </c>
      <c r="G656" s="21">
        <v>1788112.17</v>
      </c>
      <c r="H656" s="21">
        <v>1352505.09</v>
      </c>
      <c r="I656" s="21">
        <v>1350824.91</v>
      </c>
      <c r="J656" s="23"/>
      <c r="K656" s="22"/>
      <c r="L656" s="22"/>
      <c r="M656" s="22"/>
      <c r="N656" s="22"/>
      <c r="O656" s="22"/>
      <c r="P656" s="22"/>
      <c r="Q656" s="23"/>
      <c r="R656" s="23"/>
    </row>
    <row r="657" spans="1:18" ht="27.6" x14ac:dyDescent="0.3">
      <c r="A657" s="26"/>
      <c r="B657" s="25"/>
      <c r="C657" s="25"/>
      <c r="D657" s="25"/>
      <c r="E657" s="25"/>
      <c r="F657" s="17" t="s">
        <v>43</v>
      </c>
      <c r="G657" s="21">
        <v>371096.05</v>
      </c>
      <c r="H657" s="21">
        <v>71184.5</v>
      </c>
      <c r="I657" s="21">
        <v>71096.05</v>
      </c>
      <c r="J657" s="23"/>
      <c r="K657" s="22"/>
      <c r="L657" s="22"/>
      <c r="M657" s="22"/>
      <c r="N657" s="22"/>
      <c r="O657" s="22"/>
      <c r="P657" s="22"/>
      <c r="Q657" s="23"/>
      <c r="R657" s="23"/>
    </row>
    <row r="658" spans="1:18" x14ac:dyDescent="0.3">
      <c r="A658" s="26" t="s">
        <v>21</v>
      </c>
      <c r="B658" s="25" t="s">
        <v>436</v>
      </c>
      <c r="C658" s="25" t="s">
        <v>41</v>
      </c>
      <c r="D658" s="35" t="s">
        <v>45</v>
      </c>
      <c r="E658" s="35" t="s">
        <v>124</v>
      </c>
      <c r="F658" s="17" t="s">
        <v>42</v>
      </c>
      <c r="G658" s="21">
        <v>2788146.75</v>
      </c>
      <c r="H658" s="21">
        <v>0</v>
      </c>
      <c r="I658" s="21">
        <v>0</v>
      </c>
      <c r="J658" s="23">
        <v>0</v>
      </c>
      <c r="K658" s="25" t="s">
        <v>375</v>
      </c>
      <c r="L658" s="22" t="s">
        <v>67</v>
      </c>
      <c r="M658" s="22">
        <v>0</v>
      </c>
      <c r="N658" s="22">
        <v>0</v>
      </c>
      <c r="O658" s="22">
        <v>0</v>
      </c>
      <c r="P658" s="23">
        <v>0</v>
      </c>
      <c r="Q658" s="23"/>
      <c r="R658" s="23"/>
    </row>
    <row r="659" spans="1:18" ht="27.6" x14ac:dyDescent="0.3">
      <c r="A659" s="26"/>
      <c r="B659" s="25"/>
      <c r="C659" s="25"/>
      <c r="D659" s="35"/>
      <c r="E659" s="35"/>
      <c r="F659" s="17" t="s">
        <v>146</v>
      </c>
      <c r="G659" s="21">
        <v>0</v>
      </c>
      <c r="H659" s="21">
        <v>0</v>
      </c>
      <c r="I659" s="21">
        <v>0</v>
      </c>
      <c r="J659" s="23"/>
      <c r="K659" s="25"/>
      <c r="L659" s="22"/>
      <c r="M659" s="22"/>
      <c r="N659" s="22"/>
      <c r="O659" s="22"/>
      <c r="P659" s="23"/>
      <c r="Q659" s="23"/>
      <c r="R659" s="23"/>
    </row>
    <row r="660" spans="1:18" ht="27.6" x14ac:dyDescent="0.3">
      <c r="A660" s="26"/>
      <c r="B660" s="25"/>
      <c r="C660" s="25"/>
      <c r="D660" s="35"/>
      <c r="E660" s="35"/>
      <c r="F660" s="17" t="s">
        <v>44</v>
      </c>
      <c r="G660" s="21">
        <v>2181608</v>
      </c>
      <c r="H660" s="21">
        <v>0</v>
      </c>
      <c r="I660" s="21">
        <v>0</v>
      </c>
      <c r="J660" s="23"/>
      <c r="K660" s="25"/>
      <c r="L660" s="22"/>
      <c r="M660" s="22"/>
      <c r="N660" s="22"/>
      <c r="O660" s="22"/>
      <c r="P660" s="23"/>
      <c r="Q660" s="23"/>
      <c r="R660" s="23"/>
    </row>
    <row r="661" spans="1:18" ht="27.6" x14ac:dyDescent="0.3">
      <c r="A661" s="26"/>
      <c r="B661" s="25"/>
      <c r="C661" s="25"/>
      <c r="D661" s="35"/>
      <c r="E661" s="35"/>
      <c r="F661" s="17" t="s">
        <v>43</v>
      </c>
      <c r="G661" s="21">
        <v>606538.75</v>
      </c>
      <c r="H661" s="21">
        <v>0</v>
      </c>
      <c r="I661" s="21">
        <v>0</v>
      </c>
      <c r="J661" s="23"/>
      <c r="K661" s="25"/>
      <c r="L661" s="22"/>
      <c r="M661" s="22"/>
      <c r="N661" s="22"/>
      <c r="O661" s="22"/>
      <c r="P661" s="23"/>
      <c r="Q661" s="23"/>
      <c r="R661" s="23"/>
    </row>
    <row r="662" spans="1:18" x14ac:dyDescent="0.3">
      <c r="A662" s="26" t="s">
        <v>21</v>
      </c>
      <c r="B662" s="25" t="s">
        <v>437</v>
      </c>
      <c r="C662" s="25" t="s">
        <v>41</v>
      </c>
      <c r="D662" s="35" t="s">
        <v>45</v>
      </c>
      <c r="E662" s="35" t="s">
        <v>124</v>
      </c>
      <c r="F662" s="17" t="s">
        <v>42</v>
      </c>
      <c r="G662" s="21">
        <v>0</v>
      </c>
      <c r="H662" s="21">
        <v>0</v>
      </c>
      <c r="I662" s="21">
        <v>0</v>
      </c>
      <c r="J662" s="23">
        <v>0</v>
      </c>
      <c r="K662" s="25" t="s">
        <v>375</v>
      </c>
      <c r="L662" s="22" t="s">
        <v>67</v>
      </c>
      <c r="M662" s="22">
        <v>0</v>
      </c>
      <c r="N662" s="22">
        <v>0</v>
      </c>
      <c r="O662" s="22">
        <v>0</v>
      </c>
      <c r="P662" s="23">
        <v>0</v>
      </c>
      <c r="Q662" s="50"/>
      <c r="R662" s="23"/>
    </row>
    <row r="663" spans="1:18" ht="27.6" x14ac:dyDescent="0.3">
      <c r="A663" s="26"/>
      <c r="B663" s="25"/>
      <c r="C663" s="25"/>
      <c r="D663" s="35"/>
      <c r="E663" s="35"/>
      <c r="F663" s="17" t="s">
        <v>146</v>
      </c>
      <c r="G663" s="21">
        <v>0</v>
      </c>
      <c r="H663" s="21">
        <v>0</v>
      </c>
      <c r="I663" s="21">
        <v>0</v>
      </c>
      <c r="J663" s="23"/>
      <c r="K663" s="25"/>
      <c r="L663" s="22"/>
      <c r="M663" s="22"/>
      <c r="N663" s="22"/>
      <c r="O663" s="22"/>
      <c r="P663" s="23"/>
      <c r="Q663" s="50"/>
      <c r="R663" s="23"/>
    </row>
    <row r="664" spans="1:18" ht="27.6" x14ac:dyDescent="0.3">
      <c r="A664" s="26"/>
      <c r="B664" s="25"/>
      <c r="C664" s="25"/>
      <c r="D664" s="35"/>
      <c r="E664" s="35"/>
      <c r="F664" s="17" t="s">
        <v>44</v>
      </c>
      <c r="G664" s="21">
        <v>0</v>
      </c>
      <c r="H664" s="21">
        <v>0</v>
      </c>
      <c r="I664" s="21">
        <v>0</v>
      </c>
      <c r="J664" s="23"/>
      <c r="K664" s="25"/>
      <c r="L664" s="22"/>
      <c r="M664" s="22"/>
      <c r="N664" s="22"/>
      <c r="O664" s="22"/>
      <c r="P664" s="23"/>
      <c r="Q664" s="50"/>
      <c r="R664" s="23"/>
    </row>
    <row r="665" spans="1:18" ht="27.6" x14ac:dyDescent="0.3">
      <c r="A665" s="26"/>
      <c r="B665" s="25"/>
      <c r="C665" s="25"/>
      <c r="D665" s="35"/>
      <c r="E665" s="35"/>
      <c r="F665" s="17" t="s">
        <v>43</v>
      </c>
      <c r="G665" s="21">
        <v>0</v>
      </c>
      <c r="H665" s="21">
        <v>0</v>
      </c>
      <c r="I665" s="21">
        <v>0</v>
      </c>
      <c r="J665" s="23"/>
      <c r="K665" s="25"/>
      <c r="L665" s="22"/>
      <c r="M665" s="22"/>
      <c r="N665" s="22"/>
      <c r="O665" s="22"/>
      <c r="P665" s="23"/>
      <c r="Q665" s="50"/>
      <c r="R665" s="23"/>
    </row>
    <row r="666" spans="1:18" ht="49.5" customHeight="1" x14ac:dyDescent="0.3">
      <c r="A666" s="19" t="s">
        <v>47</v>
      </c>
      <c r="B666" s="29" t="s">
        <v>292</v>
      </c>
      <c r="C666" s="29"/>
      <c r="D666" s="29"/>
      <c r="E666" s="29"/>
      <c r="F666" s="16" t="s">
        <v>2</v>
      </c>
      <c r="G666" s="21" t="s">
        <v>2</v>
      </c>
      <c r="H666" s="21" t="s">
        <v>2</v>
      </c>
      <c r="I666" s="21" t="s">
        <v>2</v>
      </c>
      <c r="J666" s="21" t="s">
        <v>2</v>
      </c>
      <c r="K666" s="20" t="s">
        <v>2</v>
      </c>
      <c r="L666" s="20" t="s">
        <v>2</v>
      </c>
      <c r="M666" s="20" t="s">
        <v>2</v>
      </c>
      <c r="N666" s="20" t="s">
        <v>2</v>
      </c>
      <c r="O666" s="20" t="s">
        <v>2</v>
      </c>
      <c r="P666" s="20" t="s">
        <v>2</v>
      </c>
      <c r="Q666" s="20" t="s">
        <v>2</v>
      </c>
      <c r="R666" s="23"/>
    </row>
    <row r="667" spans="1:18" s="15" customFormat="1" x14ac:dyDescent="0.3">
      <c r="A667" s="26" t="s">
        <v>24</v>
      </c>
      <c r="B667" s="25" t="s">
        <v>118</v>
      </c>
      <c r="C667" s="25" t="s">
        <v>41</v>
      </c>
      <c r="D667" s="42" t="s">
        <v>2</v>
      </c>
      <c r="E667" s="42" t="s">
        <v>2</v>
      </c>
      <c r="F667" s="17" t="s">
        <v>42</v>
      </c>
      <c r="G667" s="21">
        <v>0</v>
      </c>
      <c r="H667" s="21">
        <v>0</v>
      </c>
      <c r="I667" s="21">
        <v>0</v>
      </c>
      <c r="J667" s="23">
        <v>0</v>
      </c>
      <c r="K667" s="22" t="s">
        <v>2</v>
      </c>
      <c r="L667" s="22" t="s">
        <v>2</v>
      </c>
      <c r="M667" s="22" t="s">
        <v>2</v>
      </c>
      <c r="N667" s="22" t="s">
        <v>2</v>
      </c>
      <c r="O667" s="22" t="s">
        <v>2</v>
      </c>
      <c r="P667" s="22" t="s">
        <v>2</v>
      </c>
      <c r="Q667" s="22" t="s">
        <v>2</v>
      </c>
      <c r="R667" s="23"/>
    </row>
    <row r="668" spans="1:18" s="15" customFormat="1" ht="27.6" x14ac:dyDescent="0.3">
      <c r="A668" s="26"/>
      <c r="B668" s="25"/>
      <c r="C668" s="25"/>
      <c r="D668" s="42"/>
      <c r="E668" s="42"/>
      <c r="F668" s="17" t="s">
        <v>146</v>
      </c>
      <c r="G668" s="21">
        <v>0</v>
      </c>
      <c r="H668" s="21">
        <v>0</v>
      </c>
      <c r="I668" s="21">
        <v>0</v>
      </c>
      <c r="J668" s="23"/>
      <c r="K668" s="22"/>
      <c r="L668" s="22"/>
      <c r="M668" s="22"/>
      <c r="N668" s="22"/>
      <c r="O668" s="22"/>
      <c r="P668" s="22"/>
      <c r="Q668" s="22"/>
      <c r="R668" s="23"/>
    </row>
    <row r="669" spans="1:18" s="15" customFormat="1" ht="27.6" x14ac:dyDescent="0.3">
      <c r="A669" s="26"/>
      <c r="B669" s="25"/>
      <c r="C669" s="25"/>
      <c r="D669" s="42"/>
      <c r="E669" s="42"/>
      <c r="F669" s="17" t="s">
        <v>44</v>
      </c>
      <c r="G669" s="21">
        <v>0</v>
      </c>
      <c r="H669" s="21">
        <v>0</v>
      </c>
      <c r="I669" s="21">
        <v>0</v>
      </c>
      <c r="J669" s="23"/>
      <c r="K669" s="22"/>
      <c r="L669" s="22"/>
      <c r="M669" s="22"/>
      <c r="N669" s="22"/>
      <c r="O669" s="22"/>
      <c r="P669" s="22"/>
      <c r="Q669" s="22"/>
      <c r="R669" s="23"/>
    </row>
    <row r="670" spans="1:18" s="15" customFormat="1" ht="27.6" x14ac:dyDescent="0.3">
      <c r="A670" s="26"/>
      <c r="B670" s="25"/>
      <c r="C670" s="25"/>
      <c r="D670" s="42"/>
      <c r="E670" s="42"/>
      <c r="F670" s="17" t="s">
        <v>43</v>
      </c>
      <c r="G670" s="21">
        <v>0</v>
      </c>
      <c r="H670" s="21">
        <v>0</v>
      </c>
      <c r="I670" s="21">
        <v>0</v>
      </c>
      <c r="J670" s="23"/>
      <c r="K670" s="22"/>
      <c r="L670" s="22"/>
      <c r="M670" s="22"/>
      <c r="N670" s="22"/>
      <c r="O670" s="22"/>
      <c r="P670" s="22"/>
      <c r="Q670" s="22"/>
      <c r="R670" s="23"/>
    </row>
    <row r="671" spans="1:18" s="15" customFormat="1" x14ac:dyDescent="0.3">
      <c r="A671" s="24" t="s">
        <v>121</v>
      </c>
      <c r="B671" s="24"/>
      <c r="C671" s="24"/>
      <c r="D671" s="24"/>
      <c r="E671" s="24"/>
      <c r="F671" s="17" t="s">
        <v>42</v>
      </c>
      <c r="G671" s="21">
        <v>4947354.97</v>
      </c>
      <c r="H671" s="21">
        <f>H672+H673+H674</f>
        <v>1423689.59</v>
      </c>
      <c r="I671" s="21">
        <f t="shared" ref="I671" si="166">I672+I673+I674</f>
        <v>1421920.96</v>
      </c>
      <c r="J671" s="23">
        <f>I671/H671</f>
        <v>0.99875771375135214</v>
      </c>
      <c r="K671" s="22" t="s">
        <v>2</v>
      </c>
      <c r="L671" s="22" t="s">
        <v>2</v>
      </c>
      <c r="M671" s="22" t="s">
        <v>2</v>
      </c>
      <c r="N671" s="22" t="s">
        <v>2</v>
      </c>
      <c r="O671" s="22" t="s">
        <v>2</v>
      </c>
      <c r="P671" s="22" t="s">
        <v>2</v>
      </c>
      <c r="Q671" s="22" t="s">
        <v>2</v>
      </c>
      <c r="R671" s="23"/>
    </row>
    <row r="672" spans="1:18" s="15" customFormat="1" ht="27.6" x14ac:dyDescent="0.3">
      <c r="A672" s="24"/>
      <c r="B672" s="24"/>
      <c r="C672" s="24"/>
      <c r="D672" s="24"/>
      <c r="E672" s="24"/>
      <c r="F672" s="17" t="s">
        <v>146</v>
      </c>
      <c r="G672" s="21">
        <v>0</v>
      </c>
      <c r="H672" s="21">
        <f>H655+H668</f>
        <v>0</v>
      </c>
      <c r="I672" s="21">
        <f>I655+I668</f>
        <v>0</v>
      </c>
      <c r="J672" s="23"/>
      <c r="K672" s="22"/>
      <c r="L672" s="22"/>
      <c r="M672" s="22"/>
      <c r="N672" s="22"/>
      <c r="O672" s="22"/>
      <c r="P672" s="22"/>
      <c r="Q672" s="22"/>
      <c r="R672" s="23"/>
    </row>
    <row r="673" spans="1:18" s="15" customFormat="1" ht="27.6" x14ac:dyDescent="0.3">
      <c r="A673" s="24"/>
      <c r="B673" s="24"/>
      <c r="C673" s="24"/>
      <c r="D673" s="24"/>
      <c r="E673" s="24"/>
      <c r="F673" s="17" t="s">
        <v>44</v>
      </c>
      <c r="G673" s="21">
        <v>3969720.17</v>
      </c>
      <c r="H673" s="21">
        <f>H656+H669</f>
        <v>1352505.09</v>
      </c>
      <c r="I673" s="21">
        <f t="shared" ref="I673" si="167">I656+I669</f>
        <v>1350824.91</v>
      </c>
      <c r="J673" s="23"/>
      <c r="K673" s="22"/>
      <c r="L673" s="22"/>
      <c r="M673" s="22"/>
      <c r="N673" s="22"/>
      <c r="O673" s="22"/>
      <c r="P673" s="22"/>
      <c r="Q673" s="22"/>
      <c r="R673" s="23"/>
    </row>
    <row r="674" spans="1:18" s="15" customFormat="1" ht="27.6" x14ac:dyDescent="0.3">
      <c r="A674" s="24"/>
      <c r="B674" s="24"/>
      <c r="C674" s="24"/>
      <c r="D674" s="24"/>
      <c r="E674" s="24"/>
      <c r="F674" s="17" t="s">
        <v>43</v>
      </c>
      <c r="G674" s="21">
        <v>977634.8</v>
      </c>
      <c r="H674" s="21">
        <f>H657+H670</f>
        <v>71184.5</v>
      </c>
      <c r="I674" s="21">
        <f>I657+I670</f>
        <v>71096.05</v>
      </c>
      <c r="J674" s="23"/>
      <c r="K674" s="22"/>
      <c r="L674" s="22"/>
      <c r="M674" s="22"/>
      <c r="N674" s="22"/>
      <c r="O674" s="22"/>
      <c r="P674" s="22"/>
      <c r="Q674" s="22"/>
      <c r="R674" s="23"/>
    </row>
    <row r="675" spans="1:18" s="15" customFormat="1" x14ac:dyDescent="0.3">
      <c r="A675" s="24" t="s">
        <v>385</v>
      </c>
      <c r="B675" s="24"/>
      <c r="C675" s="24"/>
      <c r="D675" s="24"/>
      <c r="E675" s="24"/>
      <c r="F675" s="24"/>
      <c r="G675" s="24"/>
      <c r="H675" s="24"/>
      <c r="I675" s="24"/>
      <c r="J675" s="24"/>
      <c r="K675" s="24"/>
      <c r="L675" s="24"/>
      <c r="M675" s="24"/>
      <c r="N675" s="24"/>
      <c r="O675" s="24"/>
      <c r="P675" s="24"/>
      <c r="Q675" s="24"/>
      <c r="R675" s="24"/>
    </row>
    <row r="676" spans="1:18" s="15" customFormat="1" ht="19.5" customHeight="1" x14ac:dyDescent="0.3">
      <c r="A676" s="24"/>
      <c r="B676" s="24"/>
      <c r="C676" s="24"/>
      <c r="D676" s="24"/>
      <c r="E676" s="24"/>
      <c r="F676" s="24"/>
      <c r="G676" s="24"/>
      <c r="H676" s="24"/>
      <c r="I676" s="24"/>
      <c r="J676" s="24"/>
      <c r="K676" s="24"/>
      <c r="L676" s="24"/>
      <c r="M676" s="24"/>
      <c r="N676" s="24"/>
      <c r="O676" s="24"/>
      <c r="P676" s="24"/>
      <c r="Q676" s="24"/>
      <c r="R676" s="24"/>
    </row>
    <row r="677" spans="1:18" s="15" customFormat="1" x14ac:dyDescent="0.3">
      <c r="A677" s="24" t="s">
        <v>295</v>
      </c>
      <c r="B677" s="24"/>
      <c r="C677" s="24"/>
      <c r="D677" s="24"/>
      <c r="E677" s="24"/>
      <c r="F677" s="25" t="s">
        <v>2</v>
      </c>
      <c r="G677" s="23" t="s">
        <v>2</v>
      </c>
      <c r="H677" s="23" t="s">
        <v>2</v>
      </c>
      <c r="I677" s="23" t="s">
        <v>2</v>
      </c>
      <c r="J677" s="23" t="s">
        <v>2</v>
      </c>
      <c r="K677" s="22" t="s">
        <v>2</v>
      </c>
      <c r="L677" s="22" t="s">
        <v>2</v>
      </c>
      <c r="M677" s="22" t="s">
        <v>2</v>
      </c>
      <c r="N677" s="22" t="s">
        <v>2</v>
      </c>
      <c r="O677" s="22" t="s">
        <v>2</v>
      </c>
      <c r="P677" s="22" t="s">
        <v>2</v>
      </c>
      <c r="Q677" s="22" t="s">
        <v>2</v>
      </c>
      <c r="R677" s="23">
        <f>Q695</f>
        <v>100</v>
      </c>
    </row>
    <row r="678" spans="1:18" s="15" customFormat="1" ht="21.75" customHeight="1" x14ac:dyDescent="0.3">
      <c r="A678" s="24"/>
      <c r="B678" s="24"/>
      <c r="C678" s="24"/>
      <c r="D678" s="24"/>
      <c r="E678" s="24"/>
      <c r="F678" s="25"/>
      <c r="G678" s="23"/>
      <c r="H678" s="23"/>
      <c r="I678" s="23"/>
      <c r="J678" s="23"/>
      <c r="K678" s="22"/>
      <c r="L678" s="22"/>
      <c r="M678" s="22"/>
      <c r="N678" s="22"/>
      <c r="O678" s="22"/>
      <c r="P678" s="22"/>
      <c r="Q678" s="22"/>
      <c r="R678" s="23"/>
    </row>
    <row r="679" spans="1:18" s="15" customFormat="1" x14ac:dyDescent="0.3">
      <c r="A679" s="43" t="s">
        <v>19</v>
      </c>
      <c r="B679" s="24" t="s">
        <v>386</v>
      </c>
      <c r="C679" s="24"/>
      <c r="D679" s="24"/>
      <c r="E679" s="24"/>
      <c r="F679" s="25" t="s">
        <v>2</v>
      </c>
      <c r="G679" s="23" t="s">
        <v>2</v>
      </c>
      <c r="H679" s="23" t="s">
        <v>2</v>
      </c>
      <c r="I679" s="23" t="s">
        <v>2</v>
      </c>
      <c r="J679" s="23" t="s">
        <v>2</v>
      </c>
      <c r="K679" s="22" t="s">
        <v>2</v>
      </c>
      <c r="L679" s="22" t="s">
        <v>2</v>
      </c>
      <c r="M679" s="22" t="s">
        <v>2</v>
      </c>
      <c r="N679" s="22" t="s">
        <v>2</v>
      </c>
      <c r="O679" s="22" t="s">
        <v>2</v>
      </c>
      <c r="P679" s="22" t="s">
        <v>2</v>
      </c>
      <c r="Q679" s="22" t="s">
        <v>2</v>
      </c>
      <c r="R679" s="23"/>
    </row>
    <row r="680" spans="1:18" s="15" customFormat="1" x14ac:dyDescent="0.3">
      <c r="A680" s="43"/>
      <c r="B680" s="24"/>
      <c r="C680" s="24"/>
      <c r="D680" s="24"/>
      <c r="E680" s="24"/>
      <c r="F680" s="25"/>
      <c r="G680" s="23"/>
      <c r="H680" s="23"/>
      <c r="I680" s="23"/>
      <c r="J680" s="23"/>
      <c r="K680" s="22"/>
      <c r="L680" s="22"/>
      <c r="M680" s="22"/>
      <c r="N680" s="22"/>
      <c r="O680" s="22"/>
      <c r="P680" s="22"/>
      <c r="Q680" s="22"/>
      <c r="R680" s="23"/>
    </row>
    <row r="681" spans="1:18" s="15" customFormat="1" x14ac:dyDescent="0.3">
      <c r="A681" s="43"/>
      <c r="B681" s="24"/>
      <c r="C681" s="24"/>
      <c r="D681" s="24"/>
      <c r="E681" s="24"/>
      <c r="F681" s="25"/>
      <c r="G681" s="23"/>
      <c r="H681" s="23"/>
      <c r="I681" s="23"/>
      <c r="J681" s="23"/>
      <c r="K681" s="22"/>
      <c r="L681" s="22"/>
      <c r="M681" s="22"/>
      <c r="N681" s="22"/>
      <c r="O681" s="22"/>
      <c r="P681" s="22"/>
      <c r="Q681" s="22"/>
      <c r="R681" s="23"/>
    </row>
    <row r="682" spans="1:18" s="15" customFormat="1" x14ac:dyDescent="0.3">
      <c r="A682" s="43"/>
      <c r="B682" s="24"/>
      <c r="C682" s="24"/>
      <c r="D682" s="24"/>
      <c r="E682" s="24"/>
      <c r="F682" s="25"/>
      <c r="G682" s="23"/>
      <c r="H682" s="23"/>
      <c r="I682" s="23"/>
      <c r="J682" s="23"/>
      <c r="K682" s="22"/>
      <c r="L682" s="22"/>
      <c r="M682" s="22"/>
      <c r="N682" s="22"/>
      <c r="O682" s="22"/>
      <c r="P682" s="22"/>
      <c r="Q682" s="22"/>
      <c r="R682" s="23"/>
    </row>
    <row r="683" spans="1:18" s="15" customFormat="1" x14ac:dyDescent="0.3">
      <c r="A683" s="43" t="s">
        <v>20</v>
      </c>
      <c r="B683" s="43" t="s">
        <v>296</v>
      </c>
      <c r="C683" s="43" t="s">
        <v>297</v>
      </c>
      <c r="D683" s="43" t="s">
        <v>2</v>
      </c>
      <c r="E683" s="43" t="s">
        <v>2</v>
      </c>
      <c r="F683" s="17" t="s">
        <v>42</v>
      </c>
      <c r="G683" s="21">
        <v>48958.94</v>
      </c>
      <c r="H683" s="21">
        <f t="shared" ref="H683" si="168">H684+H685+H686</f>
        <v>0</v>
      </c>
      <c r="I683" s="21">
        <f>I684+I685+I686</f>
        <v>0</v>
      </c>
      <c r="J683" s="23">
        <v>0</v>
      </c>
      <c r="K683" s="25" t="s">
        <v>299</v>
      </c>
      <c r="L683" s="22" t="s">
        <v>79</v>
      </c>
      <c r="M683" s="22">
        <v>1</v>
      </c>
      <c r="N683" s="22">
        <v>0</v>
      </c>
      <c r="O683" s="22">
        <v>0</v>
      </c>
      <c r="P683" s="23">
        <v>0</v>
      </c>
      <c r="Q683" s="22" t="s">
        <v>301</v>
      </c>
      <c r="R683" s="23"/>
    </row>
    <row r="684" spans="1:18" s="15" customFormat="1" ht="27.6" x14ac:dyDescent="0.3">
      <c r="A684" s="43"/>
      <c r="B684" s="43"/>
      <c r="C684" s="43"/>
      <c r="D684" s="43"/>
      <c r="E684" s="43"/>
      <c r="F684" s="17" t="s">
        <v>146</v>
      </c>
      <c r="G684" s="21">
        <v>0</v>
      </c>
      <c r="H684" s="21">
        <v>0</v>
      </c>
      <c r="I684" s="21">
        <v>0</v>
      </c>
      <c r="J684" s="23"/>
      <c r="K684" s="25"/>
      <c r="L684" s="22"/>
      <c r="M684" s="22"/>
      <c r="N684" s="22"/>
      <c r="O684" s="22"/>
      <c r="P684" s="23"/>
      <c r="Q684" s="22"/>
      <c r="R684" s="23"/>
    </row>
    <row r="685" spans="1:18" s="15" customFormat="1" ht="27.6" x14ac:dyDescent="0.3">
      <c r="A685" s="43"/>
      <c r="B685" s="43"/>
      <c r="C685" s="43"/>
      <c r="D685" s="43"/>
      <c r="E685" s="43"/>
      <c r="F685" s="17" t="s">
        <v>44</v>
      </c>
      <c r="G685" s="21">
        <v>0</v>
      </c>
      <c r="H685" s="21">
        <v>0</v>
      </c>
      <c r="I685" s="21">
        <v>0</v>
      </c>
      <c r="J685" s="23"/>
      <c r="K685" s="25"/>
      <c r="L685" s="22"/>
      <c r="M685" s="22"/>
      <c r="N685" s="22"/>
      <c r="O685" s="22"/>
      <c r="P685" s="23"/>
      <c r="Q685" s="22"/>
      <c r="R685" s="23"/>
    </row>
    <row r="686" spans="1:18" s="15" customFormat="1" ht="27.6" x14ac:dyDescent="0.3">
      <c r="A686" s="43"/>
      <c r="B686" s="43"/>
      <c r="C686" s="43"/>
      <c r="D686" s="43"/>
      <c r="E686" s="43"/>
      <c r="F686" s="17" t="s">
        <v>43</v>
      </c>
      <c r="G686" s="21">
        <v>48958.94</v>
      </c>
      <c r="H686" s="21">
        <v>0</v>
      </c>
      <c r="I686" s="21">
        <v>0</v>
      </c>
      <c r="J686" s="23"/>
      <c r="K686" s="25"/>
      <c r="L686" s="22"/>
      <c r="M686" s="22"/>
      <c r="N686" s="22"/>
      <c r="O686" s="22"/>
      <c r="P686" s="23"/>
      <c r="Q686" s="22"/>
      <c r="R686" s="23"/>
    </row>
    <row r="687" spans="1:18" s="15" customFormat="1" x14ac:dyDescent="0.3">
      <c r="A687" s="43" t="s">
        <v>47</v>
      </c>
      <c r="B687" s="24" t="s">
        <v>387</v>
      </c>
      <c r="C687" s="24"/>
      <c r="D687" s="24"/>
      <c r="E687" s="24"/>
      <c r="F687" s="25" t="s">
        <v>2</v>
      </c>
      <c r="G687" s="23" t="s">
        <v>2</v>
      </c>
      <c r="H687" s="23" t="s">
        <v>2</v>
      </c>
      <c r="I687" s="23" t="s">
        <v>2</v>
      </c>
      <c r="J687" s="23" t="s">
        <v>2</v>
      </c>
      <c r="K687" s="22" t="s">
        <v>2</v>
      </c>
      <c r="L687" s="22" t="s">
        <v>2</v>
      </c>
      <c r="M687" s="22" t="s">
        <v>2</v>
      </c>
      <c r="N687" s="22" t="s">
        <v>2</v>
      </c>
      <c r="O687" s="22" t="s">
        <v>2</v>
      </c>
      <c r="P687" s="22" t="s">
        <v>2</v>
      </c>
      <c r="Q687" s="22" t="s">
        <v>2</v>
      </c>
      <c r="R687" s="23"/>
    </row>
    <row r="688" spans="1:18" s="15" customFormat="1" x14ac:dyDescent="0.3">
      <c r="A688" s="43"/>
      <c r="B688" s="24"/>
      <c r="C688" s="24"/>
      <c r="D688" s="24"/>
      <c r="E688" s="24"/>
      <c r="F688" s="25"/>
      <c r="G688" s="23"/>
      <c r="H688" s="23"/>
      <c r="I688" s="23"/>
      <c r="J688" s="23"/>
      <c r="K688" s="22"/>
      <c r="L688" s="22"/>
      <c r="M688" s="22"/>
      <c r="N688" s="22"/>
      <c r="O688" s="22"/>
      <c r="P688" s="22"/>
      <c r="Q688" s="22"/>
      <c r="R688" s="23"/>
    </row>
    <row r="689" spans="1:33" s="15" customFormat="1" x14ac:dyDescent="0.3">
      <c r="A689" s="43"/>
      <c r="B689" s="24"/>
      <c r="C689" s="24"/>
      <c r="D689" s="24"/>
      <c r="E689" s="24"/>
      <c r="F689" s="25"/>
      <c r="G689" s="23"/>
      <c r="H689" s="23"/>
      <c r="I689" s="23"/>
      <c r="J689" s="23"/>
      <c r="K689" s="22"/>
      <c r="L689" s="22"/>
      <c r="M689" s="22"/>
      <c r="N689" s="22"/>
      <c r="O689" s="22"/>
      <c r="P689" s="22"/>
      <c r="Q689" s="22"/>
      <c r="R689" s="23"/>
    </row>
    <row r="690" spans="1:33" s="15" customFormat="1" ht="28.2" customHeight="1" x14ac:dyDescent="0.3">
      <c r="A690" s="43"/>
      <c r="B690" s="24"/>
      <c r="C690" s="24"/>
      <c r="D690" s="24"/>
      <c r="E690" s="24"/>
      <c r="F690" s="25"/>
      <c r="G690" s="23"/>
      <c r="H690" s="23"/>
      <c r="I690" s="23"/>
      <c r="J690" s="23"/>
      <c r="K690" s="22"/>
      <c r="L690" s="22"/>
      <c r="M690" s="22"/>
      <c r="N690" s="22"/>
      <c r="O690" s="22"/>
      <c r="P690" s="22"/>
      <c r="Q690" s="22"/>
      <c r="R690" s="23"/>
    </row>
    <row r="691" spans="1:33" s="15" customFormat="1" x14ac:dyDescent="0.3">
      <c r="A691" s="43" t="s">
        <v>24</v>
      </c>
      <c r="B691" s="43" t="s">
        <v>298</v>
      </c>
      <c r="C691" s="43" t="s">
        <v>297</v>
      </c>
      <c r="D691" s="43" t="s">
        <v>2</v>
      </c>
      <c r="E691" s="43" t="s">
        <v>2</v>
      </c>
      <c r="F691" s="17" t="s">
        <v>42</v>
      </c>
      <c r="G691" s="21">
        <v>60000</v>
      </c>
      <c r="H691" s="21">
        <v>0</v>
      </c>
      <c r="I691" s="21">
        <v>0</v>
      </c>
      <c r="J691" s="23">
        <v>0</v>
      </c>
      <c r="K691" s="25" t="s">
        <v>300</v>
      </c>
      <c r="L691" s="22" t="s">
        <v>79</v>
      </c>
      <c r="M691" s="22">
        <v>2</v>
      </c>
      <c r="N691" s="22">
        <v>0</v>
      </c>
      <c r="O691" s="22">
        <v>0</v>
      </c>
      <c r="P691" s="23">
        <v>0</v>
      </c>
      <c r="Q691" s="22">
        <f>P691*100</f>
        <v>0</v>
      </c>
      <c r="R691" s="23"/>
    </row>
    <row r="692" spans="1:33" s="15" customFormat="1" ht="27.6" x14ac:dyDescent="0.3">
      <c r="A692" s="43"/>
      <c r="B692" s="43"/>
      <c r="C692" s="43"/>
      <c r="D692" s="43"/>
      <c r="E692" s="43"/>
      <c r="F692" s="17" t="s">
        <v>146</v>
      </c>
      <c r="G692" s="21">
        <v>0</v>
      </c>
      <c r="H692" s="21">
        <v>0</v>
      </c>
      <c r="I692" s="21">
        <v>0</v>
      </c>
      <c r="J692" s="23"/>
      <c r="K692" s="25"/>
      <c r="L692" s="22"/>
      <c r="M692" s="22"/>
      <c r="N692" s="22"/>
      <c r="O692" s="22"/>
      <c r="P692" s="23"/>
      <c r="Q692" s="22"/>
      <c r="R692" s="23"/>
    </row>
    <row r="693" spans="1:33" s="15" customFormat="1" ht="27.6" x14ac:dyDescent="0.3">
      <c r="A693" s="43"/>
      <c r="B693" s="43"/>
      <c r="C693" s="43"/>
      <c r="D693" s="43"/>
      <c r="E693" s="43"/>
      <c r="F693" s="17" t="s">
        <v>44</v>
      </c>
      <c r="G693" s="21">
        <v>0</v>
      </c>
      <c r="H693" s="21">
        <v>0</v>
      </c>
      <c r="I693" s="21">
        <v>0</v>
      </c>
      <c r="J693" s="23"/>
      <c r="K693" s="25"/>
      <c r="L693" s="22"/>
      <c r="M693" s="22"/>
      <c r="N693" s="22"/>
      <c r="O693" s="22"/>
      <c r="P693" s="23"/>
      <c r="Q693" s="22"/>
      <c r="R693" s="23"/>
    </row>
    <row r="694" spans="1:33" s="15" customFormat="1" ht="42.6" customHeight="1" x14ac:dyDescent="0.3">
      <c r="A694" s="43"/>
      <c r="B694" s="43"/>
      <c r="C694" s="43"/>
      <c r="D694" s="43"/>
      <c r="E694" s="43"/>
      <c r="F694" s="17" t="s">
        <v>43</v>
      </c>
      <c r="G694" s="21">
        <v>60000</v>
      </c>
      <c r="H694" s="21">
        <v>0</v>
      </c>
      <c r="I694" s="21">
        <v>0</v>
      </c>
      <c r="J694" s="23"/>
      <c r="K694" s="25"/>
      <c r="L694" s="22"/>
      <c r="M694" s="22"/>
      <c r="N694" s="22"/>
      <c r="O694" s="22"/>
      <c r="P694" s="23"/>
      <c r="Q694" s="22"/>
      <c r="R694" s="23"/>
    </row>
    <row r="695" spans="1:33" s="15" customFormat="1" x14ac:dyDescent="0.3">
      <c r="A695" s="43" t="s">
        <v>25</v>
      </c>
      <c r="B695" s="43" t="s">
        <v>438</v>
      </c>
      <c r="C695" s="43" t="s">
        <v>297</v>
      </c>
      <c r="D695" s="43" t="s">
        <v>2</v>
      </c>
      <c r="E695" s="43" t="s">
        <v>2</v>
      </c>
      <c r="F695" s="17" t="s">
        <v>42</v>
      </c>
      <c r="G695" s="21">
        <v>4080000</v>
      </c>
      <c r="H695" s="21">
        <v>4080000</v>
      </c>
      <c r="I695" s="21">
        <v>4080000</v>
      </c>
      <c r="J695" s="23">
        <f>I695/H695</f>
        <v>1</v>
      </c>
      <c r="K695" s="25" t="s">
        <v>439</v>
      </c>
      <c r="L695" s="22" t="s">
        <v>421</v>
      </c>
      <c r="M695" s="22">
        <v>1</v>
      </c>
      <c r="N695" s="22">
        <v>0</v>
      </c>
      <c r="O695" s="22">
        <v>1</v>
      </c>
      <c r="P695" s="23">
        <v>1</v>
      </c>
      <c r="Q695" s="22">
        <f>P695*100</f>
        <v>100</v>
      </c>
      <c r="R695" s="23"/>
    </row>
    <row r="696" spans="1:33" s="15" customFormat="1" ht="27.6" x14ac:dyDescent="0.3">
      <c r="A696" s="43"/>
      <c r="B696" s="43"/>
      <c r="C696" s="43"/>
      <c r="D696" s="43"/>
      <c r="E696" s="43"/>
      <c r="F696" s="17" t="s">
        <v>146</v>
      </c>
      <c r="G696" s="21">
        <v>0</v>
      </c>
      <c r="H696" s="21">
        <v>0</v>
      </c>
      <c r="I696" s="21">
        <v>0</v>
      </c>
      <c r="J696" s="23"/>
      <c r="K696" s="25"/>
      <c r="L696" s="22"/>
      <c r="M696" s="22"/>
      <c r="N696" s="22"/>
      <c r="O696" s="22"/>
      <c r="P696" s="23"/>
      <c r="Q696" s="22"/>
      <c r="R696" s="23"/>
    </row>
    <row r="697" spans="1:33" s="15" customFormat="1" ht="27.6" x14ac:dyDescent="0.3">
      <c r="A697" s="43"/>
      <c r="B697" s="43"/>
      <c r="C697" s="43"/>
      <c r="D697" s="43"/>
      <c r="E697" s="43"/>
      <c r="F697" s="17" t="s">
        <v>44</v>
      </c>
      <c r="G697" s="21">
        <v>3957600</v>
      </c>
      <c r="H697" s="21">
        <v>3957600</v>
      </c>
      <c r="I697" s="21">
        <v>3957600</v>
      </c>
      <c r="J697" s="23"/>
      <c r="K697" s="25"/>
      <c r="L697" s="22"/>
      <c r="M697" s="22"/>
      <c r="N697" s="22"/>
      <c r="O697" s="22"/>
      <c r="P697" s="23"/>
      <c r="Q697" s="22"/>
      <c r="R697" s="23"/>
    </row>
    <row r="698" spans="1:33" s="15" customFormat="1" ht="62.25" customHeight="1" x14ac:dyDescent="0.3">
      <c r="A698" s="43"/>
      <c r="B698" s="43"/>
      <c r="C698" s="43"/>
      <c r="D698" s="43"/>
      <c r="E698" s="43"/>
      <c r="F698" s="17" t="s">
        <v>43</v>
      </c>
      <c r="G698" s="21">
        <v>122400</v>
      </c>
      <c r="H698" s="21">
        <v>122400</v>
      </c>
      <c r="I698" s="21">
        <v>122400</v>
      </c>
      <c r="J698" s="23"/>
      <c r="K698" s="25"/>
      <c r="L698" s="22"/>
      <c r="M698" s="22"/>
      <c r="N698" s="22"/>
      <c r="O698" s="22"/>
      <c r="P698" s="23"/>
      <c r="Q698" s="22"/>
      <c r="R698" s="23"/>
    </row>
    <row r="699" spans="1:33" s="15" customFormat="1" x14ac:dyDescent="0.3">
      <c r="A699" s="24" t="s">
        <v>302</v>
      </c>
      <c r="B699" s="24"/>
      <c r="C699" s="24"/>
      <c r="D699" s="24"/>
      <c r="E699" s="24"/>
      <c r="F699" s="17" t="s">
        <v>42</v>
      </c>
      <c r="G699" s="21">
        <v>4188958.94</v>
      </c>
      <c r="H699" s="21">
        <f t="shared" ref="H699" si="169">H700+H701+H702</f>
        <v>4080000</v>
      </c>
      <c r="I699" s="21">
        <f t="shared" ref="I699" si="170">I700+I701+I702</f>
        <v>4080000</v>
      </c>
      <c r="J699" s="23">
        <f>I699/H699</f>
        <v>1</v>
      </c>
      <c r="K699" s="25" t="s">
        <v>2</v>
      </c>
      <c r="L699" s="22" t="s">
        <v>2</v>
      </c>
      <c r="M699" s="22" t="s">
        <v>2</v>
      </c>
      <c r="N699" s="22" t="s">
        <v>2</v>
      </c>
      <c r="O699" s="22" t="s">
        <v>2</v>
      </c>
      <c r="P699" s="23" t="s">
        <v>2</v>
      </c>
      <c r="Q699" s="22" t="s">
        <v>2</v>
      </c>
      <c r="R699" s="23"/>
    </row>
    <row r="700" spans="1:33" s="15" customFormat="1" ht="27.6" x14ac:dyDescent="0.3">
      <c r="A700" s="24"/>
      <c r="B700" s="24"/>
      <c r="C700" s="24"/>
      <c r="D700" s="24"/>
      <c r="E700" s="24"/>
      <c r="F700" s="17" t="s">
        <v>146</v>
      </c>
      <c r="G700" s="21">
        <v>0</v>
      </c>
      <c r="H700" s="21">
        <v>0</v>
      </c>
      <c r="I700" s="21">
        <v>0</v>
      </c>
      <c r="J700" s="23"/>
      <c r="K700" s="25"/>
      <c r="L700" s="22"/>
      <c r="M700" s="22"/>
      <c r="N700" s="22"/>
      <c r="O700" s="22"/>
      <c r="P700" s="23"/>
      <c r="Q700" s="22"/>
      <c r="R700" s="23"/>
    </row>
    <row r="701" spans="1:33" s="15" customFormat="1" ht="27.6" x14ac:dyDescent="0.3">
      <c r="A701" s="24"/>
      <c r="B701" s="24"/>
      <c r="C701" s="24"/>
      <c r="D701" s="24"/>
      <c r="E701" s="24"/>
      <c r="F701" s="17" t="s">
        <v>44</v>
      </c>
      <c r="G701" s="21">
        <v>3957600</v>
      </c>
      <c r="H701" s="21">
        <f>H688+H697</f>
        <v>3957600</v>
      </c>
      <c r="I701" s="21">
        <f>I688+I697</f>
        <v>3957600</v>
      </c>
      <c r="J701" s="23"/>
      <c r="K701" s="25"/>
      <c r="L701" s="22"/>
      <c r="M701" s="22"/>
      <c r="N701" s="22"/>
      <c r="O701" s="22"/>
      <c r="P701" s="23"/>
      <c r="Q701" s="22"/>
      <c r="R701" s="23"/>
    </row>
    <row r="702" spans="1:33" s="15" customFormat="1" ht="27.6" x14ac:dyDescent="0.3">
      <c r="A702" s="24"/>
      <c r="B702" s="24"/>
      <c r="C702" s="24"/>
      <c r="D702" s="24"/>
      <c r="E702" s="24"/>
      <c r="F702" s="17" t="s">
        <v>43</v>
      </c>
      <c r="G702" s="21">
        <v>231358.94</v>
      </c>
      <c r="H702" s="21">
        <f>H689+H698</f>
        <v>122400</v>
      </c>
      <c r="I702" s="21">
        <f>I689+I698</f>
        <v>122400</v>
      </c>
      <c r="J702" s="23"/>
      <c r="K702" s="25"/>
      <c r="L702" s="22"/>
      <c r="M702" s="22"/>
      <c r="N702" s="22"/>
      <c r="O702" s="22"/>
      <c r="P702" s="23"/>
      <c r="Q702" s="22"/>
      <c r="R702" s="23"/>
    </row>
    <row r="703" spans="1:33" x14ac:dyDescent="0.3">
      <c r="A703" s="27" t="s">
        <v>28</v>
      </c>
      <c r="B703" s="27"/>
      <c r="C703" s="27"/>
      <c r="D703" s="27"/>
      <c r="E703" s="27"/>
      <c r="F703" s="17" t="s">
        <v>42</v>
      </c>
      <c r="G703" s="21">
        <f>G704+G705+G706</f>
        <v>1007955005.01</v>
      </c>
      <c r="H703" s="21">
        <f>H704+H705+H706</f>
        <v>228724857.97</v>
      </c>
      <c r="I703" s="21">
        <f>I704+I705+I706</f>
        <v>226072952.62</v>
      </c>
      <c r="J703" s="23">
        <f>I703/H703</f>
        <v>0.98840569681172208</v>
      </c>
      <c r="K703" s="22" t="s">
        <v>2</v>
      </c>
      <c r="L703" s="22" t="s">
        <v>2</v>
      </c>
      <c r="M703" s="22" t="s">
        <v>2</v>
      </c>
      <c r="N703" s="22" t="s">
        <v>2</v>
      </c>
      <c r="O703" s="22" t="s">
        <v>2</v>
      </c>
      <c r="P703" s="22" t="s">
        <v>2</v>
      </c>
      <c r="Q703" s="22" t="s">
        <v>2</v>
      </c>
      <c r="R703" s="36">
        <f>(R25+R56+R358+R534+R648+R677)/6</f>
        <v>102.51878306878307</v>
      </c>
      <c r="S703" s="15"/>
      <c r="T703" s="15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F703" s="15"/>
      <c r="AG703" s="15"/>
    </row>
    <row r="704" spans="1:33" ht="27.6" x14ac:dyDescent="0.3">
      <c r="A704" s="27"/>
      <c r="B704" s="27"/>
      <c r="C704" s="27"/>
      <c r="D704" s="27"/>
      <c r="E704" s="27"/>
      <c r="F704" s="17" t="s">
        <v>123</v>
      </c>
      <c r="G704" s="10">
        <f>G672+G644+G530+G354+G52+G700</f>
        <v>82726309.700000003</v>
      </c>
      <c r="H704" s="10">
        <f>H672+H644+H530+H354+H52</f>
        <v>2133681.41</v>
      </c>
      <c r="I704" s="10">
        <f>I672+I644+I530+I354+I52</f>
        <v>2133681.41</v>
      </c>
      <c r="J704" s="23"/>
      <c r="K704" s="22"/>
      <c r="L704" s="22"/>
      <c r="M704" s="22"/>
      <c r="N704" s="22"/>
      <c r="O704" s="22"/>
      <c r="P704" s="22"/>
      <c r="Q704" s="22"/>
      <c r="R704" s="36"/>
      <c r="S704" s="15"/>
      <c r="T704" s="15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F704" s="15"/>
      <c r="AG704" s="15"/>
    </row>
    <row r="705" spans="1:33" ht="27.6" x14ac:dyDescent="0.3">
      <c r="A705" s="27"/>
      <c r="B705" s="27"/>
      <c r="C705" s="27"/>
      <c r="D705" s="27"/>
      <c r="E705" s="27"/>
      <c r="F705" s="17" t="s">
        <v>44</v>
      </c>
      <c r="G705" s="10">
        <f>G673+G645+G531+G355+G53+G701</f>
        <v>375774435.13999993</v>
      </c>
      <c r="H705" s="10">
        <v>96204911.340000004</v>
      </c>
      <c r="I705" s="10">
        <v>93436817.189999998</v>
      </c>
      <c r="J705" s="23"/>
      <c r="K705" s="22"/>
      <c r="L705" s="22"/>
      <c r="M705" s="22"/>
      <c r="N705" s="22"/>
      <c r="O705" s="22"/>
      <c r="P705" s="22"/>
      <c r="Q705" s="22"/>
      <c r="R705" s="36"/>
      <c r="S705" s="15"/>
      <c r="T705" s="15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F705" s="15"/>
      <c r="AG705" s="15"/>
    </row>
    <row r="706" spans="1:33" ht="27.6" x14ac:dyDescent="0.3">
      <c r="A706" s="27"/>
      <c r="B706" s="27"/>
      <c r="C706" s="27"/>
      <c r="D706" s="27"/>
      <c r="E706" s="27"/>
      <c r="F706" s="17" t="s">
        <v>43</v>
      </c>
      <c r="G706" s="10">
        <f>G674+G646+G532+G356+G54+G702</f>
        <v>549454260.17000008</v>
      </c>
      <c r="H706" s="10">
        <v>130386265.22</v>
      </c>
      <c r="I706" s="21">
        <v>130502454.02</v>
      </c>
      <c r="J706" s="23"/>
      <c r="K706" s="22"/>
      <c r="L706" s="22"/>
      <c r="M706" s="22"/>
      <c r="N706" s="22"/>
      <c r="O706" s="22"/>
      <c r="P706" s="22"/>
      <c r="Q706" s="22"/>
      <c r="R706" s="36"/>
      <c r="S706" s="15"/>
      <c r="T706" s="15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F706" s="15"/>
      <c r="AG706" s="15"/>
    </row>
    <row r="707" spans="1:33" ht="15.6" x14ac:dyDescent="0.3">
      <c r="A707" s="43" t="s">
        <v>376</v>
      </c>
      <c r="B707" s="43"/>
      <c r="C707" s="43"/>
      <c r="D707" s="43"/>
      <c r="E707" s="43"/>
      <c r="F707" s="43"/>
      <c r="G707" s="43"/>
      <c r="H707" s="43"/>
      <c r="I707" s="43"/>
      <c r="J707" s="43"/>
      <c r="K707" s="43"/>
      <c r="L707" s="43"/>
      <c r="M707" s="43"/>
      <c r="N707" s="43"/>
      <c r="O707" s="43"/>
      <c r="P707" s="43"/>
      <c r="Q707" s="43"/>
      <c r="R707" s="43"/>
      <c r="S707" s="15"/>
      <c r="T707" s="15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F707" s="15"/>
      <c r="AG707" s="15"/>
    </row>
    <row r="708" spans="1:33" x14ac:dyDescent="0.3">
      <c r="A708" s="39"/>
      <c r="B708" s="39"/>
      <c r="C708" s="39"/>
      <c r="D708" s="39"/>
      <c r="E708" s="39"/>
      <c r="F708" s="39"/>
      <c r="G708" s="39"/>
      <c r="H708" s="39"/>
      <c r="I708" s="39"/>
      <c r="J708" s="39"/>
      <c r="K708" s="39"/>
      <c r="L708" s="39"/>
      <c r="M708" s="39"/>
      <c r="N708" s="39"/>
      <c r="O708" s="39"/>
      <c r="P708" s="39"/>
      <c r="Q708" s="39"/>
      <c r="R708" s="39"/>
    </row>
    <row r="709" spans="1:33" ht="15.6" x14ac:dyDescent="0.3">
      <c r="A709" s="51"/>
      <c r="B709" s="51"/>
      <c r="C709" s="51"/>
      <c r="D709" s="51"/>
      <c r="E709" s="51"/>
      <c r="F709" s="51"/>
      <c r="G709" s="8"/>
      <c r="H709" s="52"/>
      <c r="I709" s="52"/>
      <c r="J709" s="52"/>
      <c r="K709" s="52"/>
      <c r="L709" s="52"/>
      <c r="M709" s="52"/>
      <c r="N709" s="52"/>
      <c r="O709" s="52"/>
      <c r="P709" s="52"/>
      <c r="Q709" s="52"/>
      <c r="R709" s="52"/>
    </row>
    <row r="710" spans="1:33" ht="15.6" x14ac:dyDescent="0.3">
      <c r="A710" s="53" t="s">
        <v>131</v>
      </c>
      <c r="B710" s="53"/>
      <c r="C710" s="53"/>
      <c r="D710" s="53"/>
      <c r="E710" s="53"/>
      <c r="F710" s="53"/>
      <c r="G710" s="52"/>
      <c r="H710" s="52"/>
      <c r="I710" s="52"/>
      <c r="J710" s="52"/>
      <c r="K710" s="52"/>
      <c r="L710" s="52"/>
      <c r="M710" s="52"/>
      <c r="N710" s="52"/>
      <c r="O710" s="52"/>
      <c r="P710" s="52"/>
      <c r="Q710" s="52"/>
      <c r="R710" s="52"/>
    </row>
    <row r="711" spans="1:33" ht="15.6" x14ac:dyDescent="0.3">
      <c r="A711" s="54" t="s">
        <v>440</v>
      </c>
      <c r="B711" s="54"/>
      <c r="C711" s="54"/>
      <c r="D711" s="54"/>
      <c r="E711" s="54"/>
      <c r="F711" s="54"/>
      <c r="G711" s="52"/>
      <c r="H711" s="54"/>
      <c r="I711" s="54"/>
      <c r="J711" s="54"/>
      <c r="K711" s="54"/>
      <c r="L711" s="54"/>
      <c r="M711" s="54"/>
      <c r="N711" s="54"/>
      <c r="O711" s="54"/>
      <c r="P711" s="54"/>
      <c r="Q711" s="54"/>
      <c r="R711" s="54"/>
    </row>
    <row r="712" spans="1:33" ht="15.6" x14ac:dyDescent="0.3">
      <c r="A712" s="54" t="s">
        <v>294</v>
      </c>
      <c r="B712" s="54"/>
      <c r="C712" s="54"/>
      <c r="D712" s="54"/>
      <c r="E712" s="54"/>
      <c r="F712" s="54"/>
      <c r="G712" s="54"/>
      <c r="H712" s="54"/>
      <c r="I712" s="54"/>
      <c r="J712" s="54"/>
      <c r="K712" s="54"/>
      <c r="L712" s="54"/>
      <c r="M712" s="54"/>
      <c r="N712" s="54"/>
      <c r="O712" s="54"/>
      <c r="P712" s="54"/>
      <c r="Q712" s="54"/>
      <c r="R712" s="54"/>
    </row>
    <row r="713" spans="1:33" ht="15.6" x14ac:dyDescent="0.3">
      <c r="A713" s="39"/>
      <c r="B713" s="39"/>
      <c r="C713" s="39"/>
      <c r="D713" s="39"/>
      <c r="E713" s="39"/>
      <c r="F713" s="39"/>
      <c r="G713" s="54"/>
      <c r="H713" s="39"/>
      <c r="I713" s="39"/>
      <c r="J713" s="39"/>
      <c r="K713" s="39"/>
      <c r="L713" s="39"/>
      <c r="M713" s="39"/>
      <c r="N713" s="39"/>
      <c r="O713" s="39"/>
      <c r="P713" s="39"/>
      <c r="Q713" s="39"/>
      <c r="R713" s="39"/>
    </row>
    <row r="714" spans="1:33" x14ac:dyDescent="0.3">
      <c r="A714" s="39"/>
      <c r="B714" s="39"/>
      <c r="C714" s="39"/>
      <c r="D714" s="39"/>
      <c r="E714" s="39"/>
      <c r="F714" s="39"/>
      <c r="G714" s="39"/>
      <c r="H714" s="39"/>
      <c r="I714" s="39"/>
      <c r="J714" s="39"/>
      <c r="K714" s="39"/>
      <c r="L714" s="39"/>
      <c r="M714" s="39"/>
      <c r="N714" s="39"/>
      <c r="O714" s="39"/>
      <c r="P714" s="39"/>
      <c r="Q714" s="39"/>
      <c r="R714" s="39"/>
    </row>
    <row r="715" spans="1:33" x14ac:dyDescent="0.3">
      <c r="A715" s="40" t="s">
        <v>144</v>
      </c>
      <c r="B715" s="39"/>
      <c r="C715" s="39"/>
      <c r="D715" s="39"/>
      <c r="E715" s="39"/>
      <c r="F715" s="39"/>
      <c r="G715" s="39"/>
      <c r="H715" s="39"/>
      <c r="I715" s="39"/>
      <c r="J715" s="39"/>
      <c r="K715" s="39"/>
      <c r="L715" s="39"/>
      <c r="M715" s="39"/>
      <c r="N715" s="39"/>
      <c r="O715" s="39"/>
      <c r="P715" s="39"/>
      <c r="Q715" s="39"/>
      <c r="R715" s="39"/>
    </row>
  </sheetData>
  <mergeCells count="2075">
    <mergeCell ref="Q567:Q570"/>
    <mergeCell ref="Q571:Q574"/>
    <mergeCell ref="Q575:Q578"/>
    <mergeCell ref="Q579:Q582"/>
    <mergeCell ref="Q583:Q586"/>
    <mergeCell ref="Q587:Q590"/>
    <mergeCell ref="Q591:Q594"/>
    <mergeCell ref="Q595:Q598"/>
    <mergeCell ref="Q599:Q602"/>
    <mergeCell ref="Q603:Q606"/>
    <mergeCell ref="Q607:Q610"/>
    <mergeCell ref="Q611:Q614"/>
    <mergeCell ref="Q615:Q618"/>
    <mergeCell ref="Q619:Q622"/>
    <mergeCell ref="Q623:Q626"/>
    <mergeCell ref="Q627:Q630"/>
    <mergeCell ref="Q631:Q634"/>
    <mergeCell ref="A635:A638"/>
    <mergeCell ref="B635:B638"/>
    <mergeCell ref="C635:C638"/>
    <mergeCell ref="D635:D638"/>
    <mergeCell ref="E635:E638"/>
    <mergeCell ref="J635:J638"/>
    <mergeCell ref="K635:K638"/>
    <mergeCell ref="L635:L638"/>
    <mergeCell ref="M635:M638"/>
    <mergeCell ref="N635:N638"/>
    <mergeCell ref="O635:O638"/>
    <mergeCell ref="P635:P638"/>
    <mergeCell ref="Q635:Q638"/>
    <mergeCell ref="Q639:Q642"/>
    <mergeCell ref="A650:A653"/>
    <mergeCell ref="B650:B653"/>
    <mergeCell ref="C650:C653"/>
    <mergeCell ref="D650:D653"/>
    <mergeCell ref="E650:E653"/>
    <mergeCell ref="J650:J653"/>
    <mergeCell ref="K650:K653"/>
    <mergeCell ref="L650:L653"/>
    <mergeCell ref="M650:M653"/>
    <mergeCell ref="N650:N653"/>
    <mergeCell ref="O650:O653"/>
    <mergeCell ref="P650:P653"/>
    <mergeCell ref="A647:R647"/>
    <mergeCell ref="P643:P646"/>
    <mergeCell ref="A627:A630"/>
    <mergeCell ref="B627:B630"/>
    <mergeCell ref="C627:C630"/>
    <mergeCell ref="D627:D630"/>
    <mergeCell ref="E627:E630"/>
    <mergeCell ref="J627:J630"/>
    <mergeCell ref="K627:K630"/>
    <mergeCell ref="L627:L630"/>
    <mergeCell ref="M627:M630"/>
    <mergeCell ref="N627:N630"/>
    <mergeCell ref="O627:O630"/>
    <mergeCell ref="P627:P630"/>
    <mergeCell ref="B631:B634"/>
    <mergeCell ref="C631:C634"/>
    <mergeCell ref="D631:D634"/>
    <mergeCell ref="E631:E634"/>
    <mergeCell ref="J631:J634"/>
    <mergeCell ref="K631:K634"/>
    <mergeCell ref="L631:L634"/>
    <mergeCell ref="M631:M634"/>
    <mergeCell ref="N631:N634"/>
    <mergeCell ref="O631:O634"/>
    <mergeCell ref="P631:P634"/>
    <mergeCell ref="A631:A634"/>
    <mergeCell ref="J603:J606"/>
    <mergeCell ref="K603:K606"/>
    <mergeCell ref="L603:L606"/>
    <mergeCell ref="M603:M606"/>
    <mergeCell ref="N603:N606"/>
    <mergeCell ref="O603:O606"/>
    <mergeCell ref="P603:P606"/>
    <mergeCell ref="A623:A626"/>
    <mergeCell ref="B623:B626"/>
    <mergeCell ref="C623:C626"/>
    <mergeCell ref="D623:D626"/>
    <mergeCell ref="E623:E626"/>
    <mergeCell ref="J623:J626"/>
    <mergeCell ref="K623:K626"/>
    <mergeCell ref="L623:L626"/>
    <mergeCell ref="M623:M626"/>
    <mergeCell ref="N623:N626"/>
    <mergeCell ref="O623:O626"/>
    <mergeCell ref="P623:P626"/>
    <mergeCell ref="C607:C610"/>
    <mergeCell ref="O611:O614"/>
    <mergeCell ref="N611:N614"/>
    <mergeCell ref="B619:B622"/>
    <mergeCell ref="C619:C622"/>
    <mergeCell ref="D619:D622"/>
    <mergeCell ref="E619:E622"/>
    <mergeCell ref="J619:J622"/>
    <mergeCell ref="L619:L622"/>
    <mergeCell ref="M619:M622"/>
    <mergeCell ref="N619:N622"/>
    <mergeCell ref="O619:O622"/>
    <mergeCell ref="P619:P622"/>
    <mergeCell ref="N319:N322"/>
    <mergeCell ref="O319:O322"/>
    <mergeCell ref="P319:P322"/>
    <mergeCell ref="K323:K324"/>
    <mergeCell ref="K325:K326"/>
    <mergeCell ref="L323:L324"/>
    <mergeCell ref="L325:L326"/>
    <mergeCell ref="M323:M324"/>
    <mergeCell ref="M325:M326"/>
    <mergeCell ref="N323:N324"/>
    <mergeCell ref="N325:N326"/>
    <mergeCell ref="O323:O324"/>
    <mergeCell ref="O325:O326"/>
    <mergeCell ref="P323:P324"/>
    <mergeCell ref="P325:P326"/>
    <mergeCell ref="A599:A602"/>
    <mergeCell ref="B599:B602"/>
    <mergeCell ref="C599:C602"/>
    <mergeCell ref="D599:D602"/>
    <mergeCell ref="E599:E602"/>
    <mergeCell ref="J599:J602"/>
    <mergeCell ref="K599:K602"/>
    <mergeCell ref="L599:L602"/>
    <mergeCell ref="M599:M602"/>
    <mergeCell ref="N599:N602"/>
    <mergeCell ref="O599:O602"/>
    <mergeCell ref="P599:P602"/>
    <mergeCell ref="J587:J590"/>
    <mergeCell ref="K587:K590"/>
    <mergeCell ref="M575:M578"/>
    <mergeCell ref="N575:N578"/>
    <mergeCell ref="O575:O578"/>
    <mergeCell ref="R17:R20"/>
    <mergeCell ref="A639:A642"/>
    <mergeCell ref="B639:B642"/>
    <mergeCell ref="J639:J642"/>
    <mergeCell ref="K639:K642"/>
    <mergeCell ref="L639:L642"/>
    <mergeCell ref="M639:M642"/>
    <mergeCell ref="N639:N642"/>
    <mergeCell ref="O639:O642"/>
    <mergeCell ref="P639:P642"/>
    <mergeCell ref="A615:A618"/>
    <mergeCell ref="B615:B618"/>
    <mergeCell ref="J615:J618"/>
    <mergeCell ref="K615:K618"/>
    <mergeCell ref="L615:L618"/>
    <mergeCell ref="M615:M618"/>
    <mergeCell ref="N615:N618"/>
    <mergeCell ref="O615:O618"/>
    <mergeCell ref="P615:P618"/>
    <mergeCell ref="C615:C618"/>
    <mergeCell ref="D615:D618"/>
    <mergeCell ref="E615:E618"/>
    <mergeCell ref="C639:C642"/>
    <mergeCell ref="D639:D642"/>
    <mergeCell ref="E639:E642"/>
    <mergeCell ref="A579:A582"/>
    <mergeCell ref="B579:B582"/>
    <mergeCell ref="C579:C582"/>
    <mergeCell ref="D579:D582"/>
    <mergeCell ref="E579:E582"/>
    <mergeCell ref="J579:J582"/>
    <mergeCell ref="E587:E590"/>
    <mergeCell ref="P70:P71"/>
    <mergeCell ref="N72:N73"/>
    <mergeCell ref="O72:O73"/>
    <mergeCell ref="P72:P73"/>
    <mergeCell ref="K595:K598"/>
    <mergeCell ref="L595:L598"/>
    <mergeCell ref="M595:M598"/>
    <mergeCell ref="N595:N598"/>
    <mergeCell ref="O595:O598"/>
    <mergeCell ref="P595:P598"/>
    <mergeCell ref="L587:L590"/>
    <mergeCell ref="M587:M590"/>
    <mergeCell ref="N587:N590"/>
    <mergeCell ref="O587:O590"/>
    <mergeCell ref="P587:P590"/>
    <mergeCell ref="K567:K570"/>
    <mergeCell ref="L567:L570"/>
    <mergeCell ref="M567:M570"/>
    <mergeCell ref="N567:N570"/>
    <mergeCell ref="O567:O570"/>
    <mergeCell ref="P567:P570"/>
    <mergeCell ref="N583:N586"/>
    <mergeCell ref="O583:O586"/>
    <mergeCell ref="K575:K578"/>
    <mergeCell ref="L575:L578"/>
    <mergeCell ref="K285:K288"/>
    <mergeCell ref="L285:L288"/>
    <mergeCell ref="M285:M288"/>
    <mergeCell ref="N285:N288"/>
    <mergeCell ref="O285:O288"/>
    <mergeCell ref="P285:P288"/>
    <mergeCell ref="K289:K292"/>
    <mergeCell ref="M583:M586"/>
    <mergeCell ref="D567:D570"/>
    <mergeCell ref="E567:E570"/>
    <mergeCell ref="J567:J570"/>
    <mergeCell ref="K579:K582"/>
    <mergeCell ref="A575:A578"/>
    <mergeCell ref="B575:B578"/>
    <mergeCell ref="C575:C578"/>
    <mergeCell ref="D575:D578"/>
    <mergeCell ref="E575:E578"/>
    <mergeCell ref="J575:J578"/>
    <mergeCell ref="O571:O574"/>
    <mergeCell ref="N571:N574"/>
    <mergeCell ref="M571:M574"/>
    <mergeCell ref="L571:L574"/>
    <mergeCell ref="L70:L71"/>
    <mergeCell ref="K72:K73"/>
    <mergeCell ref="L72:L73"/>
    <mergeCell ref="M72:M73"/>
    <mergeCell ref="M70:M71"/>
    <mergeCell ref="N70:N71"/>
    <mergeCell ref="O70:O71"/>
    <mergeCell ref="A285:A288"/>
    <mergeCell ref="B285:B288"/>
    <mergeCell ref="C285:C288"/>
    <mergeCell ref="D285:D288"/>
    <mergeCell ref="E285:E288"/>
    <mergeCell ref="J285:J288"/>
    <mergeCell ref="A289:A292"/>
    <mergeCell ref="B289:B292"/>
    <mergeCell ref="C289:C292"/>
    <mergeCell ref="D289:D292"/>
    <mergeCell ref="O281:O284"/>
    <mergeCell ref="M293:M296"/>
    <mergeCell ref="N591:N594"/>
    <mergeCell ref="O591:O594"/>
    <mergeCell ref="P591:P594"/>
    <mergeCell ref="A587:A590"/>
    <mergeCell ref="B587:B590"/>
    <mergeCell ref="C587:C590"/>
    <mergeCell ref="D587:D590"/>
    <mergeCell ref="F563:F566"/>
    <mergeCell ref="G563:G566"/>
    <mergeCell ref="H563:H566"/>
    <mergeCell ref="I563:I566"/>
    <mergeCell ref="J563:J566"/>
    <mergeCell ref="K563:K566"/>
    <mergeCell ref="L563:L566"/>
    <mergeCell ref="M563:M566"/>
    <mergeCell ref="A583:A586"/>
    <mergeCell ref="B583:B586"/>
    <mergeCell ref="C583:C586"/>
    <mergeCell ref="D583:D586"/>
    <mergeCell ref="E583:E586"/>
    <mergeCell ref="J583:J586"/>
    <mergeCell ref="K583:K586"/>
    <mergeCell ref="L583:L586"/>
    <mergeCell ref="P575:P578"/>
    <mergeCell ref="A567:A570"/>
    <mergeCell ref="B567:B570"/>
    <mergeCell ref="C567:C570"/>
    <mergeCell ref="L579:L582"/>
    <mergeCell ref="M579:M582"/>
    <mergeCell ref="N579:N582"/>
    <mergeCell ref="C261:C264"/>
    <mergeCell ref="D261:D264"/>
    <mergeCell ref="P261:P264"/>
    <mergeCell ref="N293:N296"/>
    <mergeCell ref="P293:P296"/>
    <mergeCell ref="P281:P284"/>
    <mergeCell ref="A257:A260"/>
    <mergeCell ref="B257:B260"/>
    <mergeCell ref="L540:L542"/>
    <mergeCell ref="M540:M542"/>
    <mergeCell ref="N540:N542"/>
    <mergeCell ref="O540:O542"/>
    <mergeCell ref="P540:P542"/>
    <mergeCell ref="A529:E532"/>
    <mergeCell ref="K529:K532"/>
    <mergeCell ref="L529:L532"/>
    <mergeCell ref="M529:M532"/>
    <mergeCell ref="N529:N532"/>
    <mergeCell ref="O529:O532"/>
    <mergeCell ref="P529:P532"/>
    <mergeCell ref="D349:D352"/>
    <mergeCell ref="C349:C352"/>
    <mergeCell ref="B349:B352"/>
    <mergeCell ref="P360:P363"/>
    <mergeCell ref="O360:O363"/>
    <mergeCell ref="K303:K310"/>
    <mergeCell ref="A281:A284"/>
    <mergeCell ref="B281:B284"/>
    <mergeCell ref="C281:C284"/>
    <mergeCell ref="D281:D284"/>
    <mergeCell ref="E281:E284"/>
    <mergeCell ref="J281:J284"/>
    <mergeCell ref="K229:K232"/>
    <mergeCell ref="L229:L232"/>
    <mergeCell ref="M229:M232"/>
    <mergeCell ref="B253:B256"/>
    <mergeCell ref="A245:A248"/>
    <mergeCell ref="C253:C256"/>
    <mergeCell ref="D257:D260"/>
    <mergeCell ref="E257:E260"/>
    <mergeCell ref="J257:J260"/>
    <mergeCell ref="K257:K260"/>
    <mergeCell ref="L257:L260"/>
    <mergeCell ref="M257:M260"/>
    <mergeCell ref="N257:N260"/>
    <mergeCell ref="P257:P260"/>
    <mergeCell ref="O257:O260"/>
    <mergeCell ref="L298:L301"/>
    <mergeCell ref="M298:M301"/>
    <mergeCell ref="N298:N301"/>
    <mergeCell ref="O298:O301"/>
    <mergeCell ref="B297:E297"/>
    <mergeCell ref="C257:C260"/>
    <mergeCell ref="D269:D272"/>
    <mergeCell ref="E269:E272"/>
    <mergeCell ref="P277:P280"/>
    <mergeCell ref="C277:C280"/>
    <mergeCell ref="D277:D280"/>
    <mergeCell ref="E277:E280"/>
    <mergeCell ref="L277:L280"/>
    <mergeCell ref="M277:M280"/>
    <mergeCell ref="N277:N280"/>
    <mergeCell ref="O277:O280"/>
    <mergeCell ref="B261:B264"/>
    <mergeCell ref="P237:P240"/>
    <mergeCell ref="A233:A236"/>
    <mergeCell ref="B233:B236"/>
    <mergeCell ref="D233:D236"/>
    <mergeCell ref="P241:P244"/>
    <mergeCell ref="A241:A244"/>
    <mergeCell ref="B241:B244"/>
    <mergeCell ref="C241:C244"/>
    <mergeCell ref="D241:D244"/>
    <mergeCell ref="E241:E244"/>
    <mergeCell ref="J241:J244"/>
    <mergeCell ref="A249:A252"/>
    <mergeCell ref="B249:B252"/>
    <mergeCell ref="C249:C252"/>
    <mergeCell ref="D249:D252"/>
    <mergeCell ref="E249:E252"/>
    <mergeCell ref="J249:J252"/>
    <mergeCell ref="N233:N236"/>
    <mergeCell ref="O233:O236"/>
    <mergeCell ref="M241:M244"/>
    <mergeCell ref="N241:N244"/>
    <mergeCell ref="O241:O244"/>
    <mergeCell ref="P249:P252"/>
    <mergeCell ref="E233:E236"/>
    <mergeCell ref="J233:J236"/>
    <mergeCell ref="K233:K236"/>
    <mergeCell ref="L233:L236"/>
    <mergeCell ref="M233:M236"/>
    <mergeCell ref="O229:O232"/>
    <mergeCell ref="O217:O220"/>
    <mergeCell ref="B245:B248"/>
    <mergeCell ref="C245:C248"/>
    <mergeCell ref="A237:A240"/>
    <mergeCell ref="B237:B240"/>
    <mergeCell ref="C237:C240"/>
    <mergeCell ref="D237:D240"/>
    <mergeCell ref="E237:E240"/>
    <mergeCell ref="J237:J240"/>
    <mergeCell ref="K237:K240"/>
    <mergeCell ref="L237:L240"/>
    <mergeCell ref="M237:M240"/>
    <mergeCell ref="N237:N240"/>
    <mergeCell ref="O237:O240"/>
    <mergeCell ref="A225:A228"/>
    <mergeCell ref="B225:B228"/>
    <mergeCell ref="C225:C228"/>
    <mergeCell ref="D225:D228"/>
    <mergeCell ref="E225:E228"/>
    <mergeCell ref="J225:J228"/>
    <mergeCell ref="K225:K228"/>
    <mergeCell ref="L225:L228"/>
    <mergeCell ref="K241:K244"/>
    <mergeCell ref="L241:L244"/>
    <mergeCell ref="M225:M228"/>
    <mergeCell ref="M221:M224"/>
    <mergeCell ref="N221:N224"/>
    <mergeCell ref="O221:O224"/>
    <mergeCell ref="A229:A232"/>
    <mergeCell ref="B229:B232"/>
    <mergeCell ref="C229:C232"/>
    <mergeCell ref="A160:A163"/>
    <mergeCell ref="A177:A180"/>
    <mergeCell ref="A181:A184"/>
    <mergeCell ref="L181:L184"/>
    <mergeCell ref="B181:B184"/>
    <mergeCell ref="E177:E180"/>
    <mergeCell ref="C181:C184"/>
    <mergeCell ref="D181:D184"/>
    <mergeCell ref="C193:C196"/>
    <mergeCell ref="A209:A212"/>
    <mergeCell ref="B209:B212"/>
    <mergeCell ref="C209:C212"/>
    <mergeCell ref="D209:D212"/>
    <mergeCell ref="E209:E212"/>
    <mergeCell ref="J209:J212"/>
    <mergeCell ref="K209:K212"/>
    <mergeCell ref="L209:L212"/>
    <mergeCell ref="D168:D171"/>
    <mergeCell ref="E168:E171"/>
    <mergeCell ref="B160:B163"/>
    <mergeCell ref="C160:C163"/>
    <mergeCell ref="J164:J167"/>
    <mergeCell ref="J173:J176"/>
    <mergeCell ref="K173:K176"/>
    <mergeCell ref="K177:K180"/>
    <mergeCell ref="K181:K184"/>
    <mergeCell ref="A193:A196"/>
    <mergeCell ref="A189:A192"/>
    <mergeCell ref="J201:J204"/>
    <mergeCell ref="D177:D180"/>
    <mergeCell ref="J160:J163"/>
    <mergeCell ref="C213:C216"/>
    <mergeCell ref="N217:N220"/>
    <mergeCell ref="M303:M310"/>
    <mergeCell ref="N303:N310"/>
    <mergeCell ref="A197:A200"/>
    <mergeCell ref="B197:B200"/>
    <mergeCell ref="C197:C200"/>
    <mergeCell ref="D197:D200"/>
    <mergeCell ref="E197:E200"/>
    <mergeCell ref="J197:J200"/>
    <mergeCell ref="K197:K200"/>
    <mergeCell ref="L197:L200"/>
    <mergeCell ref="M197:M200"/>
    <mergeCell ref="N197:N200"/>
    <mergeCell ref="A217:A220"/>
    <mergeCell ref="B217:B220"/>
    <mergeCell ref="C217:C220"/>
    <mergeCell ref="D217:D220"/>
    <mergeCell ref="E217:E220"/>
    <mergeCell ref="J217:J220"/>
    <mergeCell ref="K217:K220"/>
    <mergeCell ref="L217:L220"/>
    <mergeCell ref="M209:M212"/>
    <mergeCell ref="N209:N212"/>
    <mergeCell ref="A303:A306"/>
    <mergeCell ref="A261:A264"/>
    <mergeCell ref="A293:A296"/>
    <mergeCell ref="D221:D224"/>
    <mergeCell ref="A253:A256"/>
    <mergeCell ref="D229:D232"/>
    <mergeCell ref="E229:E232"/>
    <mergeCell ref="J229:J232"/>
    <mergeCell ref="O269:O272"/>
    <mergeCell ref="E307:E310"/>
    <mergeCell ref="B302:E302"/>
    <mergeCell ref="B269:B272"/>
    <mergeCell ref="C269:C272"/>
    <mergeCell ref="E273:E276"/>
    <mergeCell ref="J273:J276"/>
    <mergeCell ref="K273:K276"/>
    <mergeCell ref="L273:L276"/>
    <mergeCell ref="M273:M276"/>
    <mergeCell ref="B307:B310"/>
    <mergeCell ref="J307:J310"/>
    <mergeCell ref="L303:L310"/>
    <mergeCell ref="O293:O296"/>
    <mergeCell ref="J298:J301"/>
    <mergeCell ref="O209:O212"/>
    <mergeCell ref="C233:C236"/>
    <mergeCell ref="B213:B216"/>
    <mergeCell ref="E213:E216"/>
    <mergeCell ref="J213:J216"/>
    <mergeCell ref="K213:K216"/>
    <mergeCell ref="L213:L216"/>
    <mergeCell ref="M213:M216"/>
    <mergeCell ref="N213:N216"/>
    <mergeCell ref="O213:O216"/>
    <mergeCell ref="B221:B224"/>
    <mergeCell ref="E221:E224"/>
    <mergeCell ref="J221:J224"/>
    <mergeCell ref="K221:K224"/>
    <mergeCell ref="L221:L224"/>
    <mergeCell ref="N225:N228"/>
    <mergeCell ref="N229:N232"/>
    <mergeCell ref="O201:O204"/>
    <mergeCell ref="O225:O228"/>
    <mergeCell ref="M217:M220"/>
    <mergeCell ref="D245:D248"/>
    <mergeCell ref="E245:E248"/>
    <mergeCell ref="J245:J248"/>
    <mergeCell ref="K245:K248"/>
    <mergeCell ref="L245:L248"/>
    <mergeCell ref="M245:M248"/>
    <mergeCell ref="N245:N248"/>
    <mergeCell ref="O245:O248"/>
    <mergeCell ref="P245:P248"/>
    <mergeCell ref="P209:P212"/>
    <mergeCell ref="P213:P216"/>
    <mergeCell ref="C221:C224"/>
    <mergeCell ref="O332:O335"/>
    <mergeCell ref="N332:N335"/>
    <mergeCell ref="M332:M335"/>
    <mergeCell ref="L332:L335"/>
    <mergeCell ref="K332:K335"/>
    <mergeCell ref="K201:K204"/>
    <mergeCell ref="C298:C301"/>
    <mergeCell ref="D298:D301"/>
    <mergeCell ref="E298:E301"/>
    <mergeCell ref="K298:K301"/>
    <mergeCell ref="C307:C310"/>
    <mergeCell ref="J303:J306"/>
    <mergeCell ref="O261:O264"/>
    <mergeCell ref="C293:C296"/>
    <mergeCell ref="D293:D296"/>
    <mergeCell ref="E293:E296"/>
    <mergeCell ref="J293:J296"/>
    <mergeCell ref="Q127:Q154"/>
    <mergeCell ref="A185:A188"/>
    <mergeCell ref="B185:B188"/>
    <mergeCell ref="C185:C188"/>
    <mergeCell ref="D185:D188"/>
    <mergeCell ref="E185:E188"/>
    <mergeCell ref="J185:J188"/>
    <mergeCell ref="K185:K188"/>
    <mergeCell ref="L185:L188"/>
    <mergeCell ref="M185:M188"/>
    <mergeCell ref="N185:N188"/>
    <mergeCell ref="O185:O188"/>
    <mergeCell ref="P185:P188"/>
    <mergeCell ref="B135:B138"/>
    <mergeCell ref="C135:C138"/>
    <mergeCell ref="D135:D138"/>
    <mergeCell ref="E135:E138"/>
    <mergeCell ref="J135:J138"/>
    <mergeCell ref="K135:K138"/>
    <mergeCell ref="L135:L138"/>
    <mergeCell ref="O127:O130"/>
    <mergeCell ref="M164:M167"/>
    <mergeCell ref="J143:J146"/>
    <mergeCell ref="K143:K146"/>
    <mergeCell ref="L143:L146"/>
    <mergeCell ref="O173:O176"/>
    <mergeCell ref="P151:P154"/>
    <mergeCell ref="E181:E184"/>
    <mergeCell ref="D160:D163"/>
    <mergeCell ref="E160:E163"/>
    <mergeCell ref="A168:A171"/>
    <mergeCell ref="B168:B171"/>
    <mergeCell ref="O135:O138"/>
    <mergeCell ref="D139:D142"/>
    <mergeCell ref="E139:E142"/>
    <mergeCell ref="J139:J142"/>
    <mergeCell ref="K139:K142"/>
    <mergeCell ref="L139:L142"/>
    <mergeCell ref="M139:M142"/>
    <mergeCell ref="N139:N142"/>
    <mergeCell ref="O139:O142"/>
    <mergeCell ref="P139:P142"/>
    <mergeCell ref="L201:L204"/>
    <mergeCell ref="M201:M204"/>
    <mergeCell ref="K249:K252"/>
    <mergeCell ref="P201:P204"/>
    <mergeCell ref="O181:O184"/>
    <mergeCell ref="M160:M163"/>
    <mergeCell ref="M156:M159"/>
    <mergeCell ref="N156:N159"/>
    <mergeCell ref="O156:O159"/>
    <mergeCell ref="P156:P159"/>
    <mergeCell ref="L160:L163"/>
    <mergeCell ref="P173:P176"/>
    <mergeCell ref="L177:L180"/>
    <mergeCell ref="M177:M180"/>
    <mergeCell ref="N177:N180"/>
    <mergeCell ref="O177:O180"/>
    <mergeCell ref="P177:P180"/>
    <mergeCell ref="J181:J184"/>
    <mergeCell ref="K164:K167"/>
    <mergeCell ref="L189:L192"/>
    <mergeCell ref="L156:L159"/>
    <mergeCell ref="K156:K159"/>
    <mergeCell ref="O168:O171"/>
    <mergeCell ref="N160:N163"/>
    <mergeCell ref="O160:O163"/>
    <mergeCell ref="P160:P163"/>
    <mergeCell ref="K168:K171"/>
    <mergeCell ref="L168:L171"/>
    <mergeCell ref="M168:M171"/>
    <mergeCell ref="P168:P171"/>
    <mergeCell ref="R534:R646"/>
    <mergeCell ref="N643:N646"/>
    <mergeCell ref="O643:O646"/>
    <mergeCell ref="N563:N566"/>
    <mergeCell ref="O563:O566"/>
    <mergeCell ref="P563:P566"/>
    <mergeCell ref="P583:P586"/>
    <mergeCell ref="O559:O562"/>
    <mergeCell ref="P559:P562"/>
    <mergeCell ref="K360:K363"/>
    <mergeCell ref="P364:P367"/>
    <mergeCell ref="O364:O367"/>
    <mergeCell ref="N364:N367"/>
    <mergeCell ref="M364:M367"/>
    <mergeCell ref="L364:L367"/>
    <mergeCell ref="K364:K367"/>
    <mergeCell ref="Q353:Q356"/>
    <mergeCell ref="P269:P272"/>
    <mergeCell ref="M249:M252"/>
    <mergeCell ref="K253:K256"/>
    <mergeCell ref="L253:L256"/>
    <mergeCell ref="P311:P314"/>
    <mergeCell ref="P303:P310"/>
    <mergeCell ref="P298:P301"/>
    <mergeCell ref="M189:M192"/>
    <mergeCell ref="N189:N192"/>
    <mergeCell ref="D253:D256"/>
    <mergeCell ref="E253:E256"/>
    <mergeCell ref="J253:J256"/>
    <mergeCell ref="M253:M256"/>
    <mergeCell ref="D307:D310"/>
    <mergeCell ref="E261:E264"/>
    <mergeCell ref="J261:J264"/>
    <mergeCell ref="K261:K264"/>
    <mergeCell ref="L261:L264"/>
    <mergeCell ref="M261:M264"/>
    <mergeCell ref="N261:N264"/>
    <mergeCell ref="A307:A310"/>
    <mergeCell ref="N311:N314"/>
    <mergeCell ref="D213:D216"/>
    <mergeCell ref="N168:N171"/>
    <mergeCell ref="N201:N204"/>
    <mergeCell ref="B298:B301"/>
    <mergeCell ref="B303:B306"/>
    <mergeCell ref="B293:B296"/>
    <mergeCell ref="K293:K296"/>
    <mergeCell ref="L293:L296"/>
    <mergeCell ref="M269:M272"/>
    <mergeCell ref="J265:J268"/>
    <mergeCell ref="N269:N272"/>
    <mergeCell ref="A213:A216"/>
    <mergeCell ref="A221:A224"/>
    <mergeCell ref="A201:A204"/>
    <mergeCell ref="B201:B204"/>
    <mergeCell ref="C201:C204"/>
    <mergeCell ref="D201:D204"/>
    <mergeCell ref="M611:M614"/>
    <mergeCell ref="L611:L614"/>
    <mergeCell ref="K611:K614"/>
    <mergeCell ref="B667:B670"/>
    <mergeCell ref="E667:E670"/>
    <mergeCell ref="D571:D574"/>
    <mergeCell ref="J571:J574"/>
    <mergeCell ref="K571:K574"/>
    <mergeCell ref="P571:P574"/>
    <mergeCell ref="M607:M610"/>
    <mergeCell ref="A648:E648"/>
    <mergeCell ref="B649:E649"/>
    <mergeCell ref="E662:E665"/>
    <mergeCell ref="D662:D665"/>
    <mergeCell ref="C662:C665"/>
    <mergeCell ref="I547:I550"/>
    <mergeCell ref="M547:M550"/>
    <mergeCell ref="N547:N550"/>
    <mergeCell ref="O547:O550"/>
    <mergeCell ref="B607:B610"/>
    <mergeCell ref="A607:A610"/>
    <mergeCell ref="A563:A566"/>
    <mergeCell ref="B563:E566"/>
    <mergeCell ref="A547:A550"/>
    <mergeCell ref="B547:E550"/>
    <mergeCell ref="F547:F550"/>
    <mergeCell ref="G547:G550"/>
    <mergeCell ref="H547:H550"/>
    <mergeCell ref="J547:J550"/>
    <mergeCell ref="K619:K622"/>
    <mergeCell ref="O579:O582"/>
    <mergeCell ref="P579:P582"/>
    <mergeCell ref="N360:N363"/>
    <mergeCell ref="M360:M363"/>
    <mergeCell ref="L360:L363"/>
    <mergeCell ref="O345:O348"/>
    <mergeCell ref="P345:P348"/>
    <mergeCell ref="P547:P550"/>
    <mergeCell ref="P520:P523"/>
    <mergeCell ref="O520:O523"/>
    <mergeCell ref="N520:N523"/>
    <mergeCell ref="M520:M523"/>
    <mergeCell ref="J529:J532"/>
    <mergeCell ref="D543:D546"/>
    <mergeCell ref="C543:C546"/>
    <mergeCell ref="M543:M546"/>
    <mergeCell ref="L543:L546"/>
    <mergeCell ref="K543:K546"/>
    <mergeCell ref="P611:P614"/>
    <mergeCell ref="A533:R533"/>
    <mergeCell ref="A595:A598"/>
    <mergeCell ref="L607:L610"/>
    <mergeCell ref="K607:K610"/>
    <mergeCell ref="P543:P546"/>
    <mergeCell ref="O543:O546"/>
    <mergeCell ref="E536:E539"/>
    <mergeCell ref="D536:D539"/>
    <mergeCell ref="C536:C539"/>
    <mergeCell ref="B536:B539"/>
    <mergeCell ref="K547:K550"/>
    <mergeCell ref="L547:L550"/>
    <mergeCell ref="N536:N539"/>
    <mergeCell ref="M536:M539"/>
    <mergeCell ref="L536:L539"/>
    <mergeCell ref="C364:C367"/>
    <mergeCell ref="D364:D367"/>
    <mergeCell ref="E364:E367"/>
    <mergeCell ref="B364:B367"/>
    <mergeCell ref="A380:A383"/>
    <mergeCell ref="B380:B383"/>
    <mergeCell ref="C380:C383"/>
    <mergeCell ref="E337:E340"/>
    <mergeCell ref="B540:E542"/>
    <mergeCell ref="F540:F542"/>
    <mergeCell ref="G540:G542"/>
    <mergeCell ref="H540:H542"/>
    <mergeCell ref="I540:I542"/>
    <mergeCell ref="J540:J542"/>
    <mergeCell ref="K654:K657"/>
    <mergeCell ref="A323:A326"/>
    <mergeCell ref="B323:B326"/>
    <mergeCell ref="C323:C326"/>
    <mergeCell ref="K536:K539"/>
    <mergeCell ref="B336:E336"/>
    <mergeCell ref="A591:A594"/>
    <mergeCell ref="B591:B594"/>
    <mergeCell ref="C591:C594"/>
    <mergeCell ref="D591:D594"/>
    <mergeCell ref="E591:E594"/>
    <mergeCell ref="J591:J594"/>
    <mergeCell ref="K591:K594"/>
    <mergeCell ref="A603:A606"/>
    <mergeCell ref="B603:B606"/>
    <mergeCell ref="C603:C606"/>
    <mergeCell ref="D603:D606"/>
    <mergeCell ref="E603:E606"/>
    <mergeCell ref="K319:K322"/>
    <mergeCell ref="L319:L322"/>
    <mergeCell ref="M319:M322"/>
    <mergeCell ref="J328:J331"/>
    <mergeCell ref="A315:A318"/>
    <mergeCell ref="B315:B318"/>
    <mergeCell ref="C315:C318"/>
    <mergeCell ref="D315:D318"/>
    <mergeCell ref="B595:B598"/>
    <mergeCell ref="A332:A335"/>
    <mergeCell ref="A372:A375"/>
    <mergeCell ref="B372:B375"/>
    <mergeCell ref="C372:C375"/>
    <mergeCell ref="D372:D375"/>
    <mergeCell ref="B571:B574"/>
    <mergeCell ref="A571:A574"/>
    <mergeCell ref="C571:C574"/>
    <mergeCell ref="E571:E574"/>
    <mergeCell ref="C595:C598"/>
    <mergeCell ref="D595:D598"/>
    <mergeCell ref="E595:E598"/>
    <mergeCell ref="J595:J598"/>
    <mergeCell ref="J332:J335"/>
    <mergeCell ref="C332:C335"/>
    <mergeCell ref="B332:B335"/>
    <mergeCell ref="E372:E375"/>
    <mergeCell ref="A360:A363"/>
    <mergeCell ref="J559:J562"/>
    <mergeCell ref="B360:B363"/>
    <mergeCell ref="C360:C363"/>
    <mergeCell ref="D360:D363"/>
    <mergeCell ref="E360:E363"/>
    <mergeCell ref="D337:D340"/>
    <mergeCell ref="A265:A268"/>
    <mergeCell ref="B265:B268"/>
    <mergeCell ref="C265:C268"/>
    <mergeCell ref="D265:D268"/>
    <mergeCell ref="E265:E268"/>
    <mergeCell ref="A269:A272"/>
    <mergeCell ref="B177:B180"/>
    <mergeCell ref="J168:J171"/>
    <mergeCell ref="A311:A314"/>
    <mergeCell ref="B311:B314"/>
    <mergeCell ref="C311:C314"/>
    <mergeCell ref="D311:D314"/>
    <mergeCell ref="E311:E314"/>
    <mergeCell ref="C303:C306"/>
    <mergeCell ref="D303:D306"/>
    <mergeCell ref="E303:E306"/>
    <mergeCell ref="B327:E327"/>
    <mergeCell ref="A328:A331"/>
    <mergeCell ref="D323:D326"/>
    <mergeCell ref="E323:E326"/>
    <mergeCell ref="B328:B331"/>
    <mergeCell ref="C328:C331"/>
    <mergeCell ref="D328:D331"/>
    <mergeCell ref="E328:E331"/>
    <mergeCell ref="A319:A322"/>
    <mergeCell ref="B319:B322"/>
    <mergeCell ref="C319:C322"/>
    <mergeCell ref="D319:D322"/>
    <mergeCell ref="E319:E322"/>
    <mergeCell ref="J319:J322"/>
    <mergeCell ref="E201:E204"/>
    <mergeCell ref="D122:D125"/>
    <mergeCell ref="E122:E125"/>
    <mergeCell ref="C147:C150"/>
    <mergeCell ref="D147:D150"/>
    <mergeCell ref="E147:E150"/>
    <mergeCell ref="J147:J150"/>
    <mergeCell ref="K147:K150"/>
    <mergeCell ref="L147:L150"/>
    <mergeCell ref="M147:M150"/>
    <mergeCell ref="J337:J340"/>
    <mergeCell ref="E332:E335"/>
    <mergeCell ref="D332:D335"/>
    <mergeCell ref="N337:N340"/>
    <mergeCell ref="O337:O340"/>
    <mergeCell ref="P337:P340"/>
    <mergeCell ref="A358:E358"/>
    <mergeCell ref="J193:J196"/>
    <mergeCell ref="E193:E196"/>
    <mergeCell ref="D193:D196"/>
    <mergeCell ref="L193:L196"/>
    <mergeCell ref="B172:E172"/>
    <mergeCell ref="M181:M184"/>
    <mergeCell ref="N181:N184"/>
    <mergeCell ref="C168:C171"/>
    <mergeCell ref="B193:B196"/>
    <mergeCell ref="B189:B192"/>
    <mergeCell ref="C189:C192"/>
    <mergeCell ref="D189:D192"/>
    <mergeCell ref="E189:E192"/>
    <mergeCell ref="J189:J192"/>
    <mergeCell ref="K189:K192"/>
    <mergeCell ref="J311:J314"/>
    <mergeCell ref="O86:O89"/>
    <mergeCell ref="P86:P89"/>
    <mergeCell ref="J127:J130"/>
    <mergeCell ref="L127:L130"/>
    <mergeCell ref="M127:M130"/>
    <mergeCell ref="B98:B101"/>
    <mergeCell ref="N98:N101"/>
    <mergeCell ref="O98:O101"/>
    <mergeCell ref="P98:P101"/>
    <mergeCell ref="O151:O154"/>
    <mergeCell ref="N127:N130"/>
    <mergeCell ref="K122:K125"/>
    <mergeCell ref="L122:L125"/>
    <mergeCell ref="M122:M125"/>
    <mergeCell ref="N122:N125"/>
    <mergeCell ref="O131:O134"/>
    <mergeCell ref="P131:P134"/>
    <mergeCell ref="M143:M146"/>
    <mergeCell ref="N143:N146"/>
    <mergeCell ref="O143:O146"/>
    <mergeCell ref="P143:P146"/>
    <mergeCell ref="D131:D134"/>
    <mergeCell ref="E131:E134"/>
    <mergeCell ref="M135:M138"/>
    <mergeCell ref="P127:P130"/>
    <mergeCell ref="N135:N138"/>
    <mergeCell ref="K127:K130"/>
    <mergeCell ref="O90:O93"/>
    <mergeCell ref="P90:P93"/>
    <mergeCell ref="O110:O113"/>
    <mergeCell ref="P110:P113"/>
    <mergeCell ref="D94:D97"/>
    <mergeCell ref="B143:B146"/>
    <mergeCell ref="C143:C146"/>
    <mergeCell ref="D143:D146"/>
    <mergeCell ref="E143:E146"/>
    <mergeCell ref="E78:E81"/>
    <mergeCell ref="C164:C167"/>
    <mergeCell ref="B156:B159"/>
    <mergeCell ref="C156:C159"/>
    <mergeCell ref="D156:D159"/>
    <mergeCell ref="E156:E159"/>
    <mergeCell ref="A139:A142"/>
    <mergeCell ref="B139:B142"/>
    <mergeCell ref="C139:C142"/>
    <mergeCell ref="A82:A85"/>
    <mergeCell ref="B82:B85"/>
    <mergeCell ref="C82:C85"/>
    <mergeCell ref="D82:D85"/>
    <mergeCell ref="E82:E85"/>
    <mergeCell ref="A86:A89"/>
    <mergeCell ref="B86:B89"/>
    <mergeCell ref="A90:A93"/>
    <mergeCell ref="B90:B93"/>
    <mergeCell ref="A102:A105"/>
    <mergeCell ref="A143:A146"/>
    <mergeCell ref="A127:A130"/>
    <mergeCell ref="B127:B130"/>
    <mergeCell ref="C127:C130"/>
    <mergeCell ref="D127:D130"/>
    <mergeCell ref="E127:E130"/>
    <mergeCell ref="A135:A138"/>
    <mergeCell ref="E164:E167"/>
    <mergeCell ref="E94:E97"/>
    <mergeCell ref="B122:B125"/>
    <mergeCell ref="C122:C125"/>
    <mergeCell ref="A106:A109"/>
    <mergeCell ref="B106:B109"/>
    <mergeCell ref="A110:A113"/>
    <mergeCell ref="B110:B113"/>
    <mergeCell ref="A114:A117"/>
    <mergeCell ref="B114:B117"/>
    <mergeCell ref="C114:C117"/>
    <mergeCell ref="L106:L109"/>
    <mergeCell ref="M106:M109"/>
    <mergeCell ref="A74:A77"/>
    <mergeCell ref="N131:N134"/>
    <mergeCell ref="K102:K105"/>
    <mergeCell ref="L102:L105"/>
    <mergeCell ref="M102:M105"/>
    <mergeCell ref="N102:N105"/>
    <mergeCell ref="J110:J113"/>
    <mergeCell ref="K110:K113"/>
    <mergeCell ref="L110:L113"/>
    <mergeCell ref="M110:M113"/>
    <mergeCell ref="N110:N113"/>
    <mergeCell ref="D114:D117"/>
    <mergeCell ref="E114:E117"/>
    <mergeCell ref="J114:J117"/>
    <mergeCell ref="E74:E77"/>
    <mergeCell ref="D78:D81"/>
    <mergeCell ref="B74:B77"/>
    <mergeCell ref="J131:J134"/>
    <mergeCell ref="B94:B97"/>
    <mergeCell ref="J94:J97"/>
    <mergeCell ref="A98:A101"/>
    <mergeCell ref="M43:M46"/>
    <mergeCell ref="N39:N42"/>
    <mergeCell ref="N43:N46"/>
    <mergeCell ref="D39:D42"/>
    <mergeCell ref="A39:A42"/>
    <mergeCell ref="A43:A46"/>
    <mergeCell ref="B39:B42"/>
    <mergeCell ref="B43:B46"/>
    <mergeCell ref="C39:C42"/>
    <mergeCell ref="C43:C46"/>
    <mergeCell ref="L30:L31"/>
    <mergeCell ref="M30:M31"/>
    <mergeCell ref="N30:N31"/>
    <mergeCell ref="A131:A134"/>
    <mergeCell ref="B131:B134"/>
    <mergeCell ref="C131:C134"/>
    <mergeCell ref="A70:A73"/>
    <mergeCell ref="B70:B73"/>
    <mergeCell ref="C70:C73"/>
    <mergeCell ref="D70:D73"/>
    <mergeCell ref="E70:E73"/>
    <mergeCell ref="J70:J73"/>
    <mergeCell ref="K131:K134"/>
    <mergeCell ref="L131:L134"/>
    <mergeCell ref="M131:M134"/>
    <mergeCell ref="E66:E69"/>
    <mergeCell ref="B58:B61"/>
    <mergeCell ref="M74:M77"/>
    <mergeCell ref="M90:M93"/>
    <mergeCell ref="N90:N93"/>
    <mergeCell ref="A94:A97"/>
    <mergeCell ref="A122:A125"/>
    <mergeCell ref="B26:B29"/>
    <mergeCell ref="A47:A50"/>
    <mergeCell ref="M51:M54"/>
    <mergeCell ref="N51:N54"/>
    <mergeCell ref="O51:O54"/>
    <mergeCell ref="P51:P54"/>
    <mergeCell ref="O39:O42"/>
    <mergeCell ref="O43:O46"/>
    <mergeCell ref="P39:P42"/>
    <mergeCell ref="O30:O31"/>
    <mergeCell ref="P30:P31"/>
    <mergeCell ref="K32:K33"/>
    <mergeCell ref="L32:L33"/>
    <mergeCell ref="M32:M33"/>
    <mergeCell ref="N32:N33"/>
    <mergeCell ref="O32:O33"/>
    <mergeCell ref="E26:E29"/>
    <mergeCell ref="K26:K29"/>
    <mergeCell ref="L26:L29"/>
    <mergeCell ref="E35:E38"/>
    <mergeCell ref="K35:K38"/>
    <mergeCell ref="L35:L38"/>
    <mergeCell ref="M35:M38"/>
    <mergeCell ref="E39:E42"/>
    <mergeCell ref="D43:D46"/>
    <mergeCell ref="E43:E46"/>
    <mergeCell ref="K39:K42"/>
    <mergeCell ref="K43:K46"/>
    <mergeCell ref="J43:J46"/>
    <mergeCell ref="K30:K31"/>
    <mergeCell ref="D47:D50"/>
    <mergeCell ref="M39:M42"/>
    <mergeCell ref="O68:O69"/>
    <mergeCell ref="P68:P69"/>
    <mergeCell ref="A58:A61"/>
    <mergeCell ref="C58:C61"/>
    <mergeCell ref="D58:D61"/>
    <mergeCell ref="E58:E61"/>
    <mergeCell ref="P43:P46"/>
    <mergeCell ref="C17:J18"/>
    <mergeCell ref="B47:B50"/>
    <mergeCell ref="E47:E50"/>
    <mergeCell ref="N1:R4"/>
    <mergeCell ref="B17:B20"/>
    <mergeCell ref="O58:O61"/>
    <mergeCell ref="P58:P61"/>
    <mergeCell ref="Q17:Q20"/>
    <mergeCell ref="B57:E57"/>
    <mergeCell ref="A51:B54"/>
    <mergeCell ref="C51:C54"/>
    <mergeCell ref="D51:D54"/>
    <mergeCell ref="E51:E54"/>
    <mergeCell ref="K51:K54"/>
    <mergeCell ref="L51:L54"/>
    <mergeCell ref="A17:A20"/>
    <mergeCell ref="G19:G20"/>
    <mergeCell ref="F19:F20"/>
    <mergeCell ref="M19:M20"/>
    <mergeCell ref="L18:L20"/>
    <mergeCell ref="K18:K20"/>
    <mergeCell ref="P18:P20"/>
    <mergeCell ref="A22:R22"/>
    <mergeCell ref="L39:L42"/>
    <mergeCell ref="L43:L46"/>
    <mergeCell ref="A709:F709"/>
    <mergeCell ref="A710:F710"/>
    <mergeCell ref="N6:R9"/>
    <mergeCell ref="A13:R13"/>
    <mergeCell ref="A14:R14"/>
    <mergeCell ref="H19:I19"/>
    <mergeCell ref="D19:E19"/>
    <mergeCell ref="C19:C20"/>
    <mergeCell ref="N19:O19"/>
    <mergeCell ref="M18:O18"/>
    <mergeCell ref="B126:E126"/>
    <mergeCell ref="A151:A154"/>
    <mergeCell ref="B151:B154"/>
    <mergeCell ref="C151:C154"/>
    <mergeCell ref="D151:D154"/>
    <mergeCell ref="E151:E154"/>
    <mergeCell ref="B25:F25"/>
    <mergeCell ref="B34:F34"/>
    <mergeCell ref="A35:A38"/>
    <mergeCell ref="A12:R12"/>
    <mergeCell ref="J19:J20"/>
    <mergeCell ref="A26:A29"/>
    <mergeCell ref="L58:L61"/>
    <mergeCell ref="M58:M61"/>
    <mergeCell ref="N58:N61"/>
    <mergeCell ref="M26:M29"/>
    <mergeCell ref="C47:C50"/>
    <mergeCell ref="C26:C29"/>
    <mergeCell ref="D26:D29"/>
    <mergeCell ref="B78:B81"/>
    <mergeCell ref="C78:C81"/>
    <mergeCell ref="A298:A301"/>
    <mergeCell ref="A23:R23"/>
    <mergeCell ref="A24:R24"/>
    <mergeCell ref="O26:O29"/>
    <mergeCell ref="P26:P29"/>
    <mergeCell ref="N35:N38"/>
    <mergeCell ref="O35:O38"/>
    <mergeCell ref="P35:P38"/>
    <mergeCell ref="O122:O125"/>
    <mergeCell ref="P122:P125"/>
    <mergeCell ref="K151:K154"/>
    <mergeCell ref="L151:L154"/>
    <mergeCell ref="M151:M154"/>
    <mergeCell ref="N151:N154"/>
    <mergeCell ref="Q26:Q50"/>
    <mergeCell ref="A55:R55"/>
    <mergeCell ref="A56:Q56"/>
    <mergeCell ref="A62:A65"/>
    <mergeCell ref="B62:B65"/>
    <mergeCell ref="P32:P33"/>
    <mergeCell ref="P47:P50"/>
    <mergeCell ref="N68:N69"/>
    <mergeCell ref="K70:K71"/>
    <mergeCell ref="P135:P138"/>
    <mergeCell ref="O47:O50"/>
    <mergeCell ref="N47:N50"/>
    <mergeCell ref="M47:M50"/>
    <mergeCell ref="L47:L50"/>
    <mergeCell ref="K47:K50"/>
    <mergeCell ref="J47:J50"/>
    <mergeCell ref="E30:E33"/>
    <mergeCell ref="D30:D33"/>
    <mergeCell ref="C30:C33"/>
    <mergeCell ref="K17:P17"/>
    <mergeCell ref="J58:J61"/>
    <mergeCell ref="J66:J69"/>
    <mergeCell ref="B35:B38"/>
    <mergeCell ref="C35:C38"/>
    <mergeCell ref="D35:D38"/>
    <mergeCell ref="N26:N29"/>
    <mergeCell ref="A30:A33"/>
    <mergeCell ref="B30:B33"/>
    <mergeCell ref="A15:R15"/>
    <mergeCell ref="K58:K61"/>
    <mergeCell ref="B666:E666"/>
    <mergeCell ref="K74:K77"/>
    <mergeCell ref="L74:L77"/>
    <mergeCell ref="N74:N77"/>
    <mergeCell ref="O74:O77"/>
    <mergeCell ref="P74:P77"/>
    <mergeCell ref="K78:K81"/>
    <mergeCell ref="L78:L81"/>
    <mergeCell ref="M78:M81"/>
    <mergeCell ref="N78:N81"/>
    <mergeCell ref="O78:O81"/>
    <mergeCell ref="P78:P81"/>
    <mergeCell ref="B155:E155"/>
    <mergeCell ref="C74:C77"/>
    <mergeCell ref="D74:D77"/>
    <mergeCell ref="B543:B546"/>
    <mergeCell ref="A543:A546"/>
    <mergeCell ref="A78:A81"/>
    <mergeCell ref="A337:A340"/>
    <mergeCell ref="B337:B340"/>
    <mergeCell ref="C337:C340"/>
    <mergeCell ref="K337:K340"/>
    <mergeCell ref="L337:L340"/>
    <mergeCell ref="M337:M340"/>
    <mergeCell ref="J269:J272"/>
    <mergeCell ref="K269:K272"/>
    <mergeCell ref="L269:L272"/>
    <mergeCell ref="J177:J180"/>
    <mergeCell ref="P181:P184"/>
    <mergeCell ref="O368:O370"/>
    <mergeCell ref="N384:N387"/>
    <mergeCell ref="O384:O387"/>
    <mergeCell ref="P384:P387"/>
    <mergeCell ref="B359:E359"/>
    <mergeCell ref="A364:A367"/>
    <mergeCell ref="E345:E348"/>
    <mergeCell ref="J345:J348"/>
    <mergeCell ref="C341:C344"/>
    <mergeCell ref="D341:D344"/>
    <mergeCell ref="E341:E344"/>
    <mergeCell ref="A368:A371"/>
    <mergeCell ref="B368:B371"/>
    <mergeCell ref="C368:C371"/>
    <mergeCell ref="D368:D371"/>
    <mergeCell ref="E368:E371"/>
    <mergeCell ref="A357:R357"/>
    <mergeCell ref="J353:J356"/>
    <mergeCell ref="K345:K348"/>
    <mergeCell ref="L345:L348"/>
    <mergeCell ref="M345:M348"/>
    <mergeCell ref="N345:N348"/>
    <mergeCell ref="A384:A387"/>
    <mergeCell ref="B384:B387"/>
    <mergeCell ref="P368:P370"/>
    <mergeCell ref="K372:K374"/>
    <mergeCell ref="A376:A379"/>
    <mergeCell ref="B376:B379"/>
    <mergeCell ref="C376:C379"/>
    <mergeCell ref="D376:D379"/>
    <mergeCell ref="E376:E379"/>
    <mergeCell ref="P376:P379"/>
    <mergeCell ref="O376:O379"/>
    <mergeCell ref="N376:N379"/>
    <mergeCell ref="M376:M379"/>
    <mergeCell ref="L376:L379"/>
    <mergeCell ref="K376:K379"/>
    <mergeCell ref="J368:J371"/>
    <mergeCell ref="J372:J375"/>
    <mergeCell ref="J376:J379"/>
    <mergeCell ref="K368:K370"/>
    <mergeCell ref="L372:L374"/>
    <mergeCell ref="M372:M374"/>
    <mergeCell ref="N372:N374"/>
    <mergeCell ref="O372:O374"/>
    <mergeCell ref="P372:P374"/>
    <mergeCell ref="L368:L370"/>
    <mergeCell ref="M368:M370"/>
    <mergeCell ref="N368:N370"/>
    <mergeCell ref="A534:E534"/>
    <mergeCell ref="B535:E535"/>
    <mergeCell ref="N436:N439"/>
    <mergeCell ref="O436:O439"/>
    <mergeCell ref="J384:J387"/>
    <mergeCell ref="K384:K387"/>
    <mergeCell ref="L384:L387"/>
    <mergeCell ref="M384:M387"/>
    <mergeCell ref="K388:K391"/>
    <mergeCell ref="L388:L391"/>
    <mergeCell ref="D380:D383"/>
    <mergeCell ref="E380:E383"/>
    <mergeCell ref="A424:A427"/>
    <mergeCell ref="B424:B427"/>
    <mergeCell ref="C424:C427"/>
    <mergeCell ref="D424:D427"/>
    <mergeCell ref="E424:E427"/>
    <mergeCell ref="A416:A419"/>
    <mergeCell ref="B416:B419"/>
    <mergeCell ref="C416:C419"/>
    <mergeCell ref="D416:D419"/>
    <mergeCell ref="E416:E419"/>
    <mergeCell ref="A404:A407"/>
    <mergeCell ref="B404:B407"/>
    <mergeCell ref="A420:A423"/>
    <mergeCell ref="B420:B423"/>
    <mergeCell ref="C420:C423"/>
    <mergeCell ref="D420:D423"/>
    <mergeCell ref="E420:E423"/>
    <mergeCell ref="C404:C407"/>
    <mergeCell ref="D404:D407"/>
    <mergeCell ref="E404:E407"/>
    <mergeCell ref="C520:C523"/>
    <mergeCell ref="J380:J383"/>
    <mergeCell ref="J516:J519"/>
    <mergeCell ref="J520:J523"/>
    <mergeCell ref="J525:J528"/>
    <mergeCell ref="D428:D431"/>
    <mergeCell ref="E428:E431"/>
    <mergeCell ref="J428:J431"/>
    <mergeCell ref="K428:K431"/>
    <mergeCell ref="L428:L431"/>
    <mergeCell ref="M428:M431"/>
    <mergeCell ref="J424:J427"/>
    <mergeCell ref="K424:K427"/>
    <mergeCell ref="L424:L427"/>
    <mergeCell ref="M424:M427"/>
    <mergeCell ref="N424:N427"/>
    <mergeCell ref="O424:O427"/>
    <mergeCell ref="L520:L523"/>
    <mergeCell ref="C436:C439"/>
    <mergeCell ref="D436:D439"/>
    <mergeCell ref="C412:C415"/>
    <mergeCell ref="C384:C387"/>
    <mergeCell ref="D384:D387"/>
    <mergeCell ref="E384:E387"/>
    <mergeCell ref="L516:L519"/>
    <mergeCell ref="K516:K519"/>
    <mergeCell ref="B524:E524"/>
    <mergeCell ref="N432:N435"/>
    <mergeCell ref="O432:O435"/>
    <mergeCell ref="N396:N399"/>
    <mergeCell ref="O396:O399"/>
    <mergeCell ref="E476:E479"/>
    <mergeCell ref="A536:A539"/>
    <mergeCell ref="E607:E610"/>
    <mergeCell ref="D607:D610"/>
    <mergeCell ref="P536:P539"/>
    <mergeCell ref="O536:O539"/>
    <mergeCell ref="P380:P383"/>
    <mergeCell ref="O380:O383"/>
    <mergeCell ref="N380:N383"/>
    <mergeCell ref="M380:M383"/>
    <mergeCell ref="L380:L383"/>
    <mergeCell ref="K380:K383"/>
    <mergeCell ref="B525:B528"/>
    <mergeCell ref="C525:C528"/>
    <mergeCell ref="D525:D528"/>
    <mergeCell ref="E525:E528"/>
    <mergeCell ref="B516:B519"/>
    <mergeCell ref="C516:C519"/>
    <mergeCell ref="D516:D519"/>
    <mergeCell ref="E516:E519"/>
    <mergeCell ref="B520:B523"/>
    <mergeCell ref="A436:A439"/>
    <mergeCell ref="B436:B439"/>
    <mergeCell ref="P436:P439"/>
    <mergeCell ref="A432:A435"/>
    <mergeCell ref="L551:L554"/>
    <mergeCell ref="A408:A411"/>
    <mergeCell ref="B408:B411"/>
    <mergeCell ref="G555:G558"/>
    <mergeCell ref="H555:H558"/>
    <mergeCell ref="K432:K435"/>
    <mergeCell ref="L432:L435"/>
    <mergeCell ref="M432:M435"/>
    <mergeCell ref="A703:E706"/>
    <mergeCell ref="R703:R706"/>
    <mergeCell ref="Q703:Q706"/>
    <mergeCell ref="P703:P706"/>
    <mergeCell ref="O703:O706"/>
    <mergeCell ref="N703:N706"/>
    <mergeCell ref="M703:M706"/>
    <mergeCell ref="L703:L706"/>
    <mergeCell ref="K703:K706"/>
    <mergeCell ref="A353:E356"/>
    <mergeCell ref="K353:K356"/>
    <mergeCell ref="L353:L356"/>
    <mergeCell ref="M353:M356"/>
    <mergeCell ref="N353:N356"/>
    <mergeCell ref="O353:O356"/>
    <mergeCell ref="P353:P356"/>
    <mergeCell ref="J364:J367"/>
    <mergeCell ref="J360:J363"/>
    <mergeCell ref="R648:R674"/>
    <mergeCell ref="L671:L674"/>
    <mergeCell ref="M671:M674"/>
    <mergeCell ref="J436:J439"/>
    <mergeCell ref="K436:K439"/>
    <mergeCell ref="M412:M415"/>
    <mergeCell ref="N412:N415"/>
    <mergeCell ref="O412:O415"/>
    <mergeCell ref="P412:P415"/>
    <mergeCell ref="B432:B435"/>
    <mergeCell ref="C432:C435"/>
    <mergeCell ref="D432:D435"/>
    <mergeCell ref="N516:N519"/>
    <mergeCell ref="M516:M519"/>
    <mergeCell ref="J323:J326"/>
    <mergeCell ref="K311:K314"/>
    <mergeCell ref="L311:L314"/>
    <mergeCell ref="M311:M314"/>
    <mergeCell ref="N164:N167"/>
    <mergeCell ref="O164:O167"/>
    <mergeCell ref="P164:P167"/>
    <mergeCell ref="L164:L167"/>
    <mergeCell ref="K160:K163"/>
    <mergeCell ref="O193:O196"/>
    <mergeCell ref="N193:N196"/>
    <mergeCell ref="M193:M196"/>
    <mergeCell ref="N253:N256"/>
    <mergeCell ref="O253:O256"/>
    <mergeCell ref="K193:K196"/>
    <mergeCell ref="L249:L252"/>
    <mergeCell ref="K265:K268"/>
    <mergeCell ref="L265:L268"/>
    <mergeCell ref="M265:M268"/>
    <mergeCell ref="N265:N268"/>
    <mergeCell ref="O265:O268"/>
    <mergeCell ref="P265:P268"/>
    <mergeCell ref="P197:P200"/>
    <mergeCell ref="N249:N252"/>
    <mergeCell ref="O249:O252"/>
    <mergeCell ref="O197:O200"/>
    <mergeCell ref="P217:P220"/>
    <mergeCell ref="P233:P236"/>
    <mergeCell ref="P221:P224"/>
    <mergeCell ref="O189:O192"/>
    <mergeCell ref="P189:P192"/>
    <mergeCell ref="M173:M176"/>
    <mergeCell ref="P225:P228"/>
    <mergeCell ref="P229:P232"/>
    <mergeCell ref="P253:P256"/>
    <mergeCell ref="Q298:Q301"/>
    <mergeCell ref="P332:P335"/>
    <mergeCell ref="J543:J546"/>
    <mergeCell ref="J607:J610"/>
    <mergeCell ref="J611:J614"/>
    <mergeCell ref="J643:J646"/>
    <mergeCell ref="J662:J665"/>
    <mergeCell ref="E349:E352"/>
    <mergeCell ref="J26:J29"/>
    <mergeCell ref="J35:J38"/>
    <mergeCell ref="J39:J42"/>
    <mergeCell ref="J51:J54"/>
    <mergeCell ref="R25:R54"/>
    <mergeCell ref="R56:R356"/>
    <mergeCell ref="R358:R532"/>
    <mergeCell ref="Q51:Q54"/>
    <mergeCell ref="Q58:Q125"/>
    <mergeCell ref="Q156:Q171"/>
    <mergeCell ref="Q173:Q296"/>
    <mergeCell ref="Q303:Q326"/>
    <mergeCell ref="Q360:Q523"/>
    <mergeCell ref="J30:J33"/>
    <mergeCell ref="Q328:Q335"/>
    <mergeCell ref="J74:J77"/>
    <mergeCell ref="J78:J81"/>
    <mergeCell ref="J122:J125"/>
    <mergeCell ref="J151:J154"/>
    <mergeCell ref="J156:J159"/>
    <mergeCell ref="O408:O411"/>
    <mergeCell ref="A707:R707"/>
    <mergeCell ref="J703:J706"/>
    <mergeCell ref="A349:A352"/>
    <mergeCell ref="K349:K352"/>
    <mergeCell ref="P349:P352"/>
    <mergeCell ref="O349:O352"/>
    <mergeCell ref="N349:N352"/>
    <mergeCell ref="M349:M352"/>
    <mergeCell ref="L349:L352"/>
    <mergeCell ref="Q337:Q352"/>
    <mergeCell ref="J349:J352"/>
    <mergeCell ref="O328:O331"/>
    <mergeCell ref="P328:P331"/>
    <mergeCell ref="K328:K331"/>
    <mergeCell ref="L328:L331"/>
    <mergeCell ref="M328:M331"/>
    <mergeCell ref="N328:N331"/>
    <mergeCell ref="A341:A344"/>
    <mergeCell ref="B341:B344"/>
    <mergeCell ref="J341:J344"/>
    <mergeCell ref="K341:K344"/>
    <mergeCell ref="L341:L344"/>
    <mergeCell ref="M341:M344"/>
    <mergeCell ref="N341:N344"/>
    <mergeCell ref="O341:O344"/>
    <mergeCell ref="P341:P344"/>
    <mergeCell ref="A345:A348"/>
    <mergeCell ref="B345:B348"/>
    <mergeCell ref="C345:C348"/>
    <mergeCell ref="D345:D348"/>
    <mergeCell ref="Q643:Q646"/>
    <mergeCell ref="E432:E435"/>
    <mergeCell ref="A392:A395"/>
    <mergeCell ref="B392:B395"/>
    <mergeCell ref="C392:C395"/>
    <mergeCell ref="D392:D395"/>
    <mergeCell ref="E392:E395"/>
    <mergeCell ref="J392:J395"/>
    <mergeCell ref="K392:K395"/>
    <mergeCell ref="L392:L395"/>
    <mergeCell ref="M392:M395"/>
    <mergeCell ref="N392:N395"/>
    <mergeCell ref="P424:P427"/>
    <mergeCell ref="J420:J423"/>
    <mergeCell ref="K420:K423"/>
    <mergeCell ref="L420:L423"/>
    <mergeCell ref="M420:M423"/>
    <mergeCell ref="N420:N423"/>
    <mergeCell ref="O420:O423"/>
    <mergeCell ref="P420:P423"/>
    <mergeCell ref="J416:J419"/>
    <mergeCell ref="B412:B415"/>
    <mergeCell ref="K412:K415"/>
    <mergeCell ref="O392:O395"/>
    <mergeCell ref="P392:P395"/>
    <mergeCell ref="L412:L415"/>
    <mergeCell ref="J396:J399"/>
    <mergeCell ref="A388:A391"/>
    <mergeCell ref="B388:B391"/>
    <mergeCell ref="C388:C391"/>
    <mergeCell ref="D388:D391"/>
    <mergeCell ref="E388:E391"/>
    <mergeCell ref="J388:J391"/>
    <mergeCell ref="M388:M391"/>
    <mergeCell ref="N388:N391"/>
    <mergeCell ref="O388:O391"/>
    <mergeCell ref="P388:P391"/>
    <mergeCell ref="C408:C411"/>
    <mergeCell ref="D408:D411"/>
    <mergeCell ref="E408:E411"/>
    <mergeCell ref="J408:J411"/>
    <mergeCell ref="K408:K411"/>
    <mergeCell ref="L408:L411"/>
    <mergeCell ref="M408:M411"/>
    <mergeCell ref="C400:C403"/>
    <mergeCell ref="D400:D403"/>
    <mergeCell ref="E400:E403"/>
    <mergeCell ref="J400:J403"/>
    <mergeCell ref="K400:K403"/>
    <mergeCell ref="L400:L403"/>
    <mergeCell ref="M400:M403"/>
    <mergeCell ref="N400:N403"/>
    <mergeCell ref="A400:A403"/>
    <mergeCell ref="B400:B403"/>
    <mergeCell ref="A396:A399"/>
    <mergeCell ref="B396:B399"/>
    <mergeCell ref="C396:C399"/>
    <mergeCell ref="D396:D399"/>
    <mergeCell ref="E396:E399"/>
    <mergeCell ref="A412:A415"/>
    <mergeCell ref="A484:A487"/>
    <mergeCell ref="B484:B487"/>
    <mergeCell ref="C484:C487"/>
    <mergeCell ref="O484:O487"/>
    <mergeCell ref="P484:P487"/>
    <mergeCell ref="A440:A443"/>
    <mergeCell ref="B440:B443"/>
    <mergeCell ref="C440:C443"/>
    <mergeCell ref="D440:D443"/>
    <mergeCell ref="E440:E443"/>
    <mergeCell ref="J440:J443"/>
    <mergeCell ref="K440:K443"/>
    <mergeCell ref="L440:L443"/>
    <mergeCell ref="M440:M443"/>
    <mergeCell ref="N440:N443"/>
    <mergeCell ref="O440:O443"/>
    <mergeCell ref="P440:P443"/>
    <mergeCell ref="A476:A479"/>
    <mergeCell ref="B476:B479"/>
    <mergeCell ref="C476:C479"/>
    <mergeCell ref="D476:D479"/>
    <mergeCell ref="P432:P435"/>
    <mergeCell ref="A428:A431"/>
    <mergeCell ref="B428:B431"/>
    <mergeCell ref="C428:C431"/>
    <mergeCell ref="N428:N431"/>
    <mergeCell ref="O428:O431"/>
    <mergeCell ref="P428:P431"/>
    <mergeCell ref="M396:M399"/>
    <mergeCell ref="D488:D491"/>
    <mergeCell ref="E488:E491"/>
    <mergeCell ref="J488:J491"/>
    <mergeCell ref="K488:K491"/>
    <mergeCell ref="L488:L491"/>
    <mergeCell ref="M488:M491"/>
    <mergeCell ref="N488:N491"/>
    <mergeCell ref="O488:O491"/>
    <mergeCell ref="P488:P491"/>
    <mergeCell ref="N408:N411"/>
    <mergeCell ref="K416:K419"/>
    <mergeCell ref="L416:L419"/>
    <mergeCell ref="M416:M419"/>
    <mergeCell ref="N416:N419"/>
    <mergeCell ref="O416:O419"/>
    <mergeCell ref="P416:P419"/>
    <mergeCell ref="E436:E439"/>
    <mergeCell ref="J432:J435"/>
    <mergeCell ref="L436:L439"/>
    <mergeCell ref="M436:M439"/>
    <mergeCell ref="E460:E463"/>
    <mergeCell ref="P396:P399"/>
    <mergeCell ref="J404:J407"/>
    <mergeCell ref="K404:K407"/>
    <mergeCell ref="L404:L407"/>
    <mergeCell ref="M404:M407"/>
    <mergeCell ref="N404:N407"/>
    <mergeCell ref="O404:O407"/>
    <mergeCell ref="P404:P407"/>
    <mergeCell ref="K396:K399"/>
    <mergeCell ref="L396:L399"/>
    <mergeCell ref="E464:E467"/>
    <mergeCell ref="J464:J467"/>
    <mergeCell ref="P472:P475"/>
    <mergeCell ref="P408:P411"/>
    <mergeCell ref="O400:O403"/>
    <mergeCell ref="P400:P403"/>
    <mergeCell ref="D412:D415"/>
    <mergeCell ref="E412:E415"/>
    <mergeCell ref="J412:J415"/>
    <mergeCell ref="M496:M499"/>
    <mergeCell ref="N496:N499"/>
    <mergeCell ref="O496:O499"/>
    <mergeCell ref="P496:P499"/>
    <mergeCell ref="A500:A503"/>
    <mergeCell ref="B500:B503"/>
    <mergeCell ref="C500:C503"/>
    <mergeCell ref="D500:D503"/>
    <mergeCell ref="E500:E503"/>
    <mergeCell ref="N472:N475"/>
    <mergeCell ref="D484:D487"/>
    <mergeCell ref="E484:E487"/>
    <mergeCell ref="J484:J487"/>
    <mergeCell ref="K484:K487"/>
    <mergeCell ref="L484:L487"/>
    <mergeCell ref="J500:J503"/>
    <mergeCell ref="K500:K503"/>
    <mergeCell ref="L500:L503"/>
    <mergeCell ref="M500:M503"/>
    <mergeCell ref="N500:N503"/>
    <mergeCell ref="O500:O503"/>
    <mergeCell ref="P500:P503"/>
    <mergeCell ref="K492:K495"/>
    <mergeCell ref="L492:L495"/>
    <mergeCell ref="M492:M495"/>
    <mergeCell ref="N492:N495"/>
    <mergeCell ref="O492:O495"/>
    <mergeCell ref="P492:P495"/>
    <mergeCell ref="K476:K479"/>
    <mergeCell ref="L476:L479"/>
    <mergeCell ref="M476:M479"/>
    <mergeCell ref="N476:N479"/>
    <mergeCell ref="B468:B471"/>
    <mergeCell ref="C468:C471"/>
    <mergeCell ref="D468:D471"/>
    <mergeCell ref="E468:E471"/>
    <mergeCell ref="J468:J471"/>
    <mergeCell ref="K468:K471"/>
    <mergeCell ref="L468:L471"/>
    <mergeCell ref="M468:M471"/>
    <mergeCell ref="N468:N471"/>
    <mergeCell ref="O468:O471"/>
    <mergeCell ref="P468:P471"/>
    <mergeCell ref="O472:O475"/>
    <mergeCell ref="O476:O479"/>
    <mergeCell ref="P476:P479"/>
    <mergeCell ref="P480:P483"/>
    <mergeCell ref="M484:M487"/>
    <mergeCell ref="N484:N487"/>
    <mergeCell ref="M480:M483"/>
    <mergeCell ref="K480:K483"/>
    <mergeCell ref="L480:L483"/>
    <mergeCell ref="N480:N483"/>
    <mergeCell ref="O480:O483"/>
    <mergeCell ref="A504:A507"/>
    <mergeCell ref="B504:B507"/>
    <mergeCell ref="C504:C507"/>
    <mergeCell ref="D504:D507"/>
    <mergeCell ref="E504:E507"/>
    <mergeCell ref="J504:J507"/>
    <mergeCell ref="K504:K507"/>
    <mergeCell ref="L504:L507"/>
    <mergeCell ref="M504:M507"/>
    <mergeCell ref="N504:N507"/>
    <mergeCell ref="O504:O507"/>
    <mergeCell ref="P504:P507"/>
    <mergeCell ref="E496:E499"/>
    <mergeCell ref="J496:J499"/>
    <mergeCell ref="K496:K499"/>
    <mergeCell ref="L496:L499"/>
    <mergeCell ref="A496:A499"/>
    <mergeCell ref="B496:B499"/>
    <mergeCell ref="C496:C499"/>
    <mergeCell ref="D496:D499"/>
    <mergeCell ref="A444:A447"/>
    <mergeCell ref="B444:B447"/>
    <mergeCell ref="C444:C447"/>
    <mergeCell ref="D444:D447"/>
    <mergeCell ref="E444:E447"/>
    <mergeCell ref="K444:K447"/>
    <mergeCell ref="J444:J447"/>
    <mergeCell ref="L444:L447"/>
    <mergeCell ref="M444:M447"/>
    <mergeCell ref="N444:N447"/>
    <mergeCell ref="O444:O447"/>
    <mergeCell ref="P444:P447"/>
    <mergeCell ref="K448:K451"/>
    <mergeCell ref="L448:L451"/>
    <mergeCell ref="M448:M451"/>
    <mergeCell ref="N448:N451"/>
    <mergeCell ref="O448:O451"/>
    <mergeCell ref="P448:P451"/>
    <mergeCell ref="A508:A511"/>
    <mergeCell ref="B508:B511"/>
    <mergeCell ref="J508:J511"/>
    <mergeCell ref="K508:K511"/>
    <mergeCell ref="L508:L511"/>
    <mergeCell ref="M508:M511"/>
    <mergeCell ref="N508:N511"/>
    <mergeCell ref="O508:O511"/>
    <mergeCell ref="P508:P511"/>
    <mergeCell ref="M460:M463"/>
    <mergeCell ref="N460:N463"/>
    <mergeCell ref="O460:O463"/>
    <mergeCell ref="P460:P463"/>
    <mergeCell ref="A456:A459"/>
    <mergeCell ref="B456:B459"/>
    <mergeCell ref="C456:C459"/>
    <mergeCell ref="D456:D459"/>
    <mergeCell ref="E456:E459"/>
    <mergeCell ref="J456:J459"/>
    <mergeCell ref="K456:K459"/>
    <mergeCell ref="L456:L459"/>
    <mergeCell ref="M456:M459"/>
    <mergeCell ref="N456:N459"/>
    <mergeCell ref="O456:O459"/>
    <mergeCell ref="P456:P459"/>
    <mergeCell ref="C508:C511"/>
    <mergeCell ref="K464:K467"/>
    <mergeCell ref="L464:L467"/>
    <mergeCell ref="M464:M467"/>
    <mergeCell ref="N464:N467"/>
    <mergeCell ref="O464:O467"/>
    <mergeCell ref="P464:P467"/>
    <mergeCell ref="A460:A463"/>
    <mergeCell ref="A480:A483"/>
    <mergeCell ref="B480:B483"/>
    <mergeCell ref="C480:C483"/>
    <mergeCell ref="D480:D483"/>
    <mergeCell ref="E480:E483"/>
    <mergeCell ref="J480:J483"/>
    <mergeCell ref="B488:B491"/>
    <mergeCell ref="A448:A451"/>
    <mergeCell ref="B448:B451"/>
    <mergeCell ref="C448:C451"/>
    <mergeCell ref="J460:J463"/>
    <mergeCell ref="A492:A495"/>
    <mergeCell ref="B492:B495"/>
    <mergeCell ref="C492:C495"/>
    <mergeCell ref="D492:D495"/>
    <mergeCell ref="E492:E495"/>
    <mergeCell ref="J492:J495"/>
    <mergeCell ref="A452:A455"/>
    <mergeCell ref="A472:A475"/>
    <mergeCell ref="B472:B475"/>
    <mergeCell ref="C472:C475"/>
    <mergeCell ref="D472:D475"/>
    <mergeCell ref="E472:E475"/>
    <mergeCell ref="J472:J475"/>
    <mergeCell ref="A468:A471"/>
    <mergeCell ref="A488:A491"/>
    <mergeCell ref="C488:C491"/>
    <mergeCell ref="A464:A467"/>
    <mergeCell ref="B464:B467"/>
    <mergeCell ref="C464:C467"/>
    <mergeCell ref="D464:D467"/>
    <mergeCell ref="C512:C515"/>
    <mergeCell ref="Q529:Q532"/>
    <mergeCell ref="A643:E646"/>
    <mergeCell ref="K643:K646"/>
    <mergeCell ref="L643:L646"/>
    <mergeCell ref="M643:M646"/>
    <mergeCell ref="J536:J539"/>
    <mergeCell ref="D512:D515"/>
    <mergeCell ref="E512:E515"/>
    <mergeCell ref="A525:A528"/>
    <mergeCell ref="A516:A519"/>
    <mergeCell ref="A520:A523"/>
    <mergeCell ref="D520:D523"/>
    <mergeCell ref="E611:E614"/>
    <mergeCell ref="D611:D614"/>
    <mergeCell ref="C611:C614"/>
    <mergeCell ref="B611:B614"/>
    <mergeCell ref="A611:A614"/>
    <mergeCell ref="P607:P610"/>
    <mergeCell ref="O607:O610"/>
    <mergeCell ref="N607:N610"/>
    <mergeCell ref="K540:K542"/>
    <mergeCell ref="K551:K554"/>
    <mergeCell ref="K520:K523"/>
    <mergeCell ref="O516:O519"/>
    <mergeCell ref="Q536:Q539"/>
    <mergeCell ref="Q551:Q554"/>
    <mergeCell ref="Q547:Q550"/>
    <mergeCell ref="Q543:Q546"/>
    <mergeCell ref="A555:A558"/>
    <mergeCell ref="B555:E558"/>
    <mergeCell ref="A619:A622"/>
    <mergeCell ref="A671:E674"/>
    <mergeCell ref="K671:K674"/>
    <mergeCell ref="A667:A670"/>
    <mergeCell ref="M662:M665"/>
    <mergeCell ref="B662:B665"/>
    <mergeCell ref="A662:A665"/>
    <mergeCell ref="A654:A657"/>
    <mergeCell ref="B654:B657"/>
    <mergeCell ref="C654:C657"/>
    <mergeCell ref="D654:D657"/>
    <mergeCell ref="N671:N674"/>
    <mergeCell ref="O671:O674"/>
    <mergeCell ref="E654:E657"/>
    <mergeCell ref="J654:J657"/>
    <mergeCell ref="D667:D670"/>
    <mergeCell ref="C667:C670"/>
    <mergeCell ref="J667:J670"/>
    <mergeCell ref="L662:L665"/>
    <mergeCell ref="K662:K665"/>
    <mergeCell ref="O667:O670"/>
    <mergeCell ref="N667:N670"/>
    <mergeCell ref="M667:M670"/>
    <mergeCell ref="J671:J674"/>
    <mergeCell ref="O662:O665"/>
    <mergeCell ref="N662:N665"/>
    <mergeCell ref="L667:L670"/>
    <mergeCell ref="K667:K670"/>
    <mergeCell ref="Q677:Q678"/>
    <mergeCell ref="M677:M678"/>
    <mergeCell ref="N677:N678"/>
    <mergeCell ref="O677:O678"/>
    <mergeCell ref="P677:P678"/>
    <mergeCell ref="Q687:Q690"/>
    <mergeCell ref="P687:P690"/>
    <mergeCell ref="O687:O690"/>
    <mergeCell ref="N687:N690"/>
    <mergeCell ref="M687:M690"/>
    <mergeCell ref="L687:L690"/>
    <mergeCell ref="J679:J682"/>
    <mergeCell ref="K679:K682"/>
    <mergeCell ref="L679:L682"/>
    <mergeCell ref="M679:M682"/>
    <mergeCell ref="N679:N682"/>
    <mergeCell ref="L654:L657"/>
    <mergeCell ref="M654:M657"/>
    <mergeCell ref="N654:N657"/>
    <mergeCell ref="O654:O657"/>
    <mergeCell ref="P654:P657"/>
    <mergeCell ref="Q654:Q665"/>
    <mergeCell ref="P671:P674"/>
    <mergeCell ref="Q671:Q674"/>
    <mergeCell ref="Q667:Q670"/>
    <mergeCell ref="P667:P670"/>
    <mergeCell ref="P662:P665"/>
    <mergeCell ref="I679:I682"/>
    <mergeCell ref="G687:G690"/>
    <mergeCell ref="H687:H690"/>
    <mergeCell ref="I687:I690"/>
    <mergeCell ref="J687:J690"/>
    <mergeCell ref="K687:K690"/>
    <mergeCell ref="K695:K698"/>
    <mergeCell ref="J695:J698"/>
    <mergeCell ref="A677:E678"/>
    <mergeCell ref="F677:F678"/>
    <mergeCell ref="G677:G678"/>
    <mergeCell ref="H677:H678"/>
    <mergeCell ref="I677:I678"/>
    <mergeCell ref="J677:J678"/>
    <mergeCell ref="K677:K678"/>
    <mergeCell ref="L677:L678"/>
    <mergeCell ref="A691:A694"/>
    <mergeCell ref="B691:B694"/>
    <mergeCell ref="C691:C694"/>
    <mergeCell ref="D691:D694"/>
    <mergeCell ref="E691:E694"/>
    <mergeCell ref="J691:J694"/>
    <mergeCell ref="K691:K694"/>
    <mergeCell ref="L691:L694"/>
    <mergeCell ref="O512:O515"/>
    <mergeCell ref="C551:C554"/>
    <mergeCell ref="D551:D554"/>
    <mergeCell ref="E551:E554"/>
    <mergeCell ref="J551:J554"/>
    <mergeCell ref="A559:A562"/>
    <mergeCell ref="B559:B562"/>
    <mergeCell ref="C559:C562"/>
    <mergeCell ref="R677:R702"/>
    <mergeCell ref="A695:A698"/>
    <mergeCell ref="B695:B698"/>
    <mergeCell ref="C695:C698"/>
    <mergeCell ref="D695:D698"/>
    <mergeCell ref="E695:E698"/>
    <mergeCell ref="Q695:Q698"/>
    <mergeCell ref="P695:P698"/>
    <mergeCell ref="O695:O698"/>
    <mergeCell ref="N695:N698"/>
    <mergeCell ref="M695:M698"/>
    <mergeCell ref="L695:L698"/>
    <mergeCell ref="A699:E702"/>
    <mergeCell ref="J699:J702"/>
    <mergeCell ref="K699:K702"/>
    <mergeCell ref="L699:L702"/>
    <mergeCell ref="M699:M702"/>
    <mergeCell ref="N699:N702"/>
    <mergeCell ref="O699:O702"/>
    <mergeCell ref="P699:P702"/>
    <mergeCell ref="Q699:Q702"/>
    <mergeCell ref="H679:H682"/>
    <mergeCell ref="A683:A686"/>
    <mergeCell ref="B683:B686"/>
    <mergeCell ref="C62:C65"/>
    <mergeCell ref="D62:D65"/>
    <mergeCell ref="E62:E65"/>
    <mergeCell ref="J62:J65"/>
    <mergeCell ref="K62:K65"/>
    <mergeCell ref="L62:L65"/>
    <mergeCell ref="M62:M65"/>
    <mergeCell ref="N62:N65"/>
    <mergeCell ref="O62:O65"/>
    <mergeCell ref="P62:P65"/>
    <mergeCell ref="K68:K69"/>
    <mergeCell ref="L68:L69"/>
    <mergeCell ref="M68:M69"/>
    <mergeCell ref="O679:O682"/>
    <mergeCell ref="P679:P682"/>
    <mergeCell ref="P525:P528"/>
    <mergeCell ref="O525:O528"/>
    <mergeCell ref="N525:N528"/>
    <mergeCell ref="M525:M528"/>
    <mergeCell ref="L525:L528"/>
    <mergeCell ref="K525:K528"/>
    <mergeCell ref="D508:D511"/>
    <mergeCell ref="E508:E511"/>
    <mergeCell ref="E520:E523"/>
    <mergeCell ref="A675:R676"/>
    <mergeCell ref="A679:A682"/>
    <mergeCell ref="B679:E682"/>
    <mergeCell ref="F679:F682"/>
    <mergeCell ref="G679:G682"/>
    <mergeCell ref="Q525:Q528"/>
    <mergeCell ref="A512:A515"/>
    <mergeCell ref="B512:B515"/>
    <mergeCell ref="A66:A69"/>
    <mergeCell ref="B66:B69"/>
    <mergeCell ref="C66:C69"/>
    <mergeCell ref="D66:D69"/>
    <mergeCell ref="C86:C89"/>
    <mergeCell ref="D86:D89"/>
    <mergeCell ref="E86:E89"/>
    <mergeCell ref="C90:C93"/>
    <mergeCell ref="D90:D93"/>
    <mergeCell ref="E90:E93"/>
    <mergeCell ref="C94:C97"/>
    <mergeCell ref="D110:D113"/>
    <mergeCell ref="E110:E113"/>
    <mergeCell ref="J102:J105"/>
    <mergeCell ref="J106:J109"/>
    <mergeCell ref="K106:K109"/>
    <mergeCell ref="N106:N109"/>
    <mergeCell ref="B102:B105"/>
    <mergeCell ref="J98:J101"/>
    <mergeCell ref="K98:K101"/>
    <mergeCell ref="L98:L101"/>
    <mergeCell ref="M98:M101"/>
    <mergeCell ref="J82:J85"/>
    <mergeCell ref="J86:J89"/>
    <mergeCell ref="K86:K89"/>
    <mergeCell ref="L86:L89"/>
    <mergeCell ref="M86:M89"/>
    <mergeCell ref="N86:N89"/>
    <mergeCell ref="C98:C101"/>
    <mergeCell ref="D98:D101"/>
    <mergeCell ref="E98:E101"/>
    <mergeCell ref="C102:C105"/>
    <mergeCell ref="O106:O109"/>
    <mergeCell ref="P106:P109"/>
    <mergeCell ref="J90:J93"/>
    <mergeCell ref="K90:K93"/>
    <mergeCell ref="L90:L93"/>
    <mergeCell ref="K114:K117"/>
    <mergeCell ref="L114:L117"/>
    <mergeCell ref="M114:M117"/>
    <mergeCell ref="N114:N117"/>
    <mergeCell ref="O114:O117"/>
    <mergeCell ref="P114:P117"/>
    <mergeCell ref="C118:C121"/>
    <mergeCell ref="D118:D121"/>
    <mergeCell ref="E118:E121"/>
    <mergeCell ref="A118:A121"/>
    <mergeCell ref="J118:J121"/>
    <mergeCell ref="K118:K121"/>
    <mergeCell ref="L118:L121"/>
    <mergeCell ref="M118:M121"/>
    <mergeCell ref="N118:N121"/>
    <mergeCell ref="O118:O121"/>
    <mergeCell ref="P118:P121"/>
    <mergeCell ref="B118:B121"/>
    <mergeCell ref="O102:O105"/>
    <mergeCell ref="P102:P105"/>
    <mergeCell ref="D102:D105"/>
    <mergeCell ref="E102:E105"/>
    <mergeCell ref="C106:C109"/>
    <mergeCell ref="D106:D109"/>
    <mergeCell ref="E106:E109"/>
    <mergeCell ref="C110:C113"/>
    <mergeCell ref="E315:E318"/>
    <mergeCell ref="J315:J318"/>
    <mergeCell ref="K315:K318"/>
    <mergeCell ref="L315:L318"/>
    <mergeCell ref="M315:M318"/>
    <mergeCell ref="O315:O318"/>
    <mergeCell ref="N315:N318"/>
    <mergeCell ref="P315:P318"/>
    <mergeCell ref="A273:A276"/>
    <mergeCell ref="B273:B276"/>
    <mergeCell ref="C273:C276"/>
    <mergeCell ref="D273:D276"/>
    <mergeCell ref="N273:N276"/>
    <mergeCell ref="O273:O276"/>
    <mergeCell ref="P273:P276"/>
    <mergeCell ref="A277:A280"/>
    <mergeCell ref="B277:B280"/>
    <mergeCell ref="J277:J280"/>
    <mergeCell ref="K277:K280"/>
    <mergeCell ref="O303:O310"/>
    <mergeCell ref="O311:O314"/>
    <mergeCell ref="E289:E292"/>
    <mergeCell ref="J289:J292"/>
    <mergeCell ref="L289:L292"/>
    <mergeCell ref="M289:M292"/>
    <mergeCell ref="N289:N292"/>
    <mergeCell ref="O289:O292"/>
    <mergeCell ref="P289:P292"/>
    <mergeCell ref="K281:K284"/>
    <mergeCell ref="L281:L284"/>
    <mergeCell ref="M281:M284"/>
    <mergeCell ref="N281:N284"/>
    <mergeCell ref="N551:N554"/>
    <mergeCell ref="O551:O554"/>
    <mergeCell ref="P551:P554"/>
    <mergeCell ref="K555:K558"/>
    <mergeCell ref="L555:L558"/>
    <mergeCell ref="M555:M558"/>
    <mergeCell ref="N555:N558"/>
    <mergeCell ref="A551:A554"/>
    <mergeCell ref="B551:B554"/>
    <mergeCell ref="Q540:Q542"/>
    <mergeCell ref="Q555:Q558"/>
    <mergeCell ref="Q563:Q566"/>
    <mergeCell ref="Q559:Q562"/>
    <mergeCell ref="E543:E546"/>
    <mergeCell ref="M551:M554"/>
    <mergeCell ref="F555:F558"/>
    <mergeCell ref="I555:I558"/>
    <mergeCell ref="J555:J558"/>
    <mergeCell ref="K559:K562"/>
    <mergeCell ref="L559:L562"/>
    <mergeCell ref="M559:M562"/>
    <mergeCell ref="N559:N562"/>
    <mergeCell ref="P555:P558"/>
    <mergeCell ref="O555:O558"/>
    <mergeCell ref="A540:A542"/>
    <mergeCell ref="N543:N546"/>
    <mergeCell ref="L591:L594"/>
    <mergeCell ref="M591:M594"/>
    <mergeCell ref="P516:P519"/>
    <mergeCell ref="D448:D451"/>
    <mergeCell ref="E448:E451"/>
    <mergeCell ref="J448:J451"/>
    <mergeCell ref="B452:B455"/>
    <mergeCell ref="C452:C455"/>
    <mergeCell ref="D452:D455"/>
    <mergeCell ref="E452:E455"/>
    <mergeCell ref="J452:J455"/>
    <mergeCell ref="D559:D562"/>
    <mergeCell ref="E559:E562"/>
    <mergeCell ref="P512:P515"/>
    <mergeCell ref="K452:K455"/>
    <mergeCell ref="L452:L455"/>
    <mergeCell ref="M452:M455"/>
    <mergeCell ref="N452:N455"/>
    <mergeCell ref="O452:O455"/>
    <mergeCell ref="P452:P455"/>
    <mergeCell ref="K460:K463"/>
    <mergeCell ref="L460:L463"/>
    <mergeCell ref="K472:K475"/>
    <mergeCell ref="L472:L475"/>
    <mergeCell ref="M472:M475"/>
    <mergeCell ref="B460:B463"/>
    <mergeCell ref="J476:J479"/>
    <mergeCell ref="C460:C463"/>
    <mergeCell ref="D460:D463"/>
    <mergeCell ref="J512:J515"/>
    <mergeCell ref="K512:K515"/>
    <mergeCell ref="L512:L515"/>
    <mergeCell ref="M512:M515"/>
    <mergeCell ref="N512:N515"/>
    <mergeCell ref="N147:N150"/>
    <mergeCell ref="O147:O150"/>
    <mergeCell ref="P147:P150"/>
    <mergeCell ref="A205:A208"/>
    <mergeCell ref="B205:B208"/>
    <mergeCell ref="C205:C208"/>
    <mergeCell ref="D205:D208"/>
    <mergeCell ref="E205:E208"/>
    <mergeCell ref="J205:J208"/>
    <mergeCell ref="K205:K208"/>
    <mergeCell ref="L205:L208"/>
    <mergeCell ref="M205:M208"/>
    <mergeCell ref="N205:N208"/>
    <mergeCell ref="O205:O208"/>
    <mergeCell ref="P205:P208"/>
    <mergeCell ref="A164:A167"/>
    <mergeCell ref="B164:B167"/>
    <mergeCell ref="A173:A176"/>
    <mergeCell ref="B173:B176"/>
    <mergeCell ref="C173:C176"/>
    <mergeCell ref="D173:D176"/>
    <mergeCell ref="E173:E176"/>
    <mergeCell ref="L173:L176"/>
    <mergeCell ref="A147:A150"/>
    <mergeCell ref="B147:B150"/>
    <mergeCell ref="P193:P196"/>
    <mergeCell ref="A156:A159"/>
    <mergeCell ref="D164:D167"/>
    <mergeCell ref="N173:N176"/>
    <mergeCell ref="C177:C180"/>
    <mergeCell ref="M691:M694"/>
    <mergeCell ref="N691:N694"/>
    <mergeCell ref="O691:O694"/>
    <mergeCell ref="P691:P694"/>
    <mergeCell ref="Q691:Q694"/>
    <mergeCell ref="A658:A661"/>
    <mergeCell ref="B658:B661"/>
    <mergeCell ref="C658:C661"/>
    <mergeCell ref="D658:D661"/>
    <mergeCell ref="E658:E661"/>
    <mergeCell ref="J658:J661"/>
    <mergeCell ref="K658:K661"/>
    <mergeCell ref="L658:L661"/>
    <mergeCell ref="M658:M661"/>
    <mergeCell ref="N658:N661"/>
    <mergeCell ref="O658:O661"/>
    <mergeCell ref="P658:P661"/>
    <mergeCell ref="Q679:Q682"/>
    <mergeCell ref="O683:O686"/>
    <mergeCell ref="P683:P686"/>
    <mergeCell ref="Q683:Q686"/>
    <mergeCell ref="A687:A690"/>
    <mergeCell ref="B687:E690"/>
    <mergeCell ref="F687:F690"/>
    <mergeCell ref="C683:C686"/>
    <mergeCell ref="D683:D686"/>
    <mergeCell ref="E683:E686"/>
    <mergeCell ref="J683:J686"/>
    <mergeCell ref="K683:K686"/>
    <mergeCell ref="L683:L686"/>
    <mergeCell ref="M683:M686"/>
    <mergeCell ref="N683:N686"/>
  </mergeCells>
  <pageMargins left="0.59055118110236227" right="0.59055118110236227" top="1.1811023622047245" bottom="0.78740157480314965" header="0.31496062992125984" footer="0.31496062992125984"/>
  <pageSetup paperSize="9" scale="41" fitToHeight="11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3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4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"/>
  <sheetViews>
    <sheetView view="pageLayout" zoomScaleNormal="100" workbookViewId="0">
      <selection activeCell="J8" sqref="J8"/>
    </sheetView>
  </sheetViews>
  <sheetFormatPr defaultRowHeight="14.4" x14ac:dyDescent="0.3"/>
  <sheetData>
    <row r="1" spans="1:18" ht="82.5" customHeight="1" x14ac:dyDescent="0.3">
      <c r="A1" s="37" t="s">
        <v>130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</row>
    <row r="3" spans="1:18" x14ac:dyDescent="0.3">
      <c r="A3" s="38" t="s">
        <v>131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5" spans="1:18" x14ac:dyDescent="0.3">
      <c r="A5" s="38" t="s">
        <v>133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</row>
    <row r="6" spans="1:18" x14ac:dyDescent="0.3">
      <c r="A6" s="38" t="s">
        <v>132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</row>
  </sheetData>
  <mergeCells count="4">
    <mergeCell ref="A1:R1"/>
    <mergeCell ref="A3:R3"/>
    <mergeCell ref="A5:R5"/>
    <mergeCell ref="A6:R6"/>
  </mergeCells>
  <pageMargins left="0.7" right="0.7" top="0.75" bottom="0.75" header="0.3" footer="0.3"/>
  <pageSetup paperSize="9" scale="81" fitToHeight="0" orientation="landscape" r:id="rId1"/>
  <headerFooter>
    <oddHeader xml:space="preserve">&amp;C20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2023-06-27T10:45:06Z</dcterms:modified>
</cp:coreProperties>
</file>