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Приложение №5 Табл.№5" sheetId="2" r:id="rId1"/>
  </sheets>
  <definedNames>
    <definedName name="_xlnm.Print_Titles" localSheetId="0">'Приложение №5 Табл.№5'!$E:$K,'Приложение №5 Табл.№5'!$11:$11</definedName>
  </definedNames>
  <calcPr calcId="145621"/>
</workbook>
</file>

<file path=xl/calcChain.xml><?xml version="1.0" encoding="utf-8"?>
<calcChain xmlns="http://schemas.openxmlformats.org/spreadsheetml/2006/main">
  <c r="I53" i="2" l="1"/>
  <c r="J53" i="2"/>
  <c r="H53" i="2"/>
  <c r="I47" i="2"/>
  <c r="J47" i="2"/>
  <c r="H47" i="2"/>
  <c r="I32" i="2"/>
  <c r="J32" i="2"/>
  <c r="H32" i="2"/>
  <c r="K36" i="2"/>
  <c r="I27" i="2"/>
  <c r="J27" i="2"/>
  <c r="H27" i="2"/>
  <c r="K31" i="2"/>
  <c r="K30" i="2"/>
  <c r="I19" i="2"/>
  <c r="J19" i="2"/>
  <c r="K19" i="2" s="1"/>
  <c r="H19" i="2"/>
  <c r="K20" i="2"/>
  <c r="H12" i="2"/>
  <c r="I50" i="2" l="1"/>
  <c r="J50" i="2"/>
  <c r="H50" i="2"/>
  <c r="I42" i="2"/>
  <c r="J42" i="2"/>
  <c r="H42" i="2"/>
  <c r="I39" i="2"/>
  <c r="J39" i="2"/>
  <c r="H39" i="2"/>
  <c r="I21" i="2"/>
  <c r="J21" i="2"/>
  <c r="H21" i="2"/>
  <c r="K21" i="2" s="1"/>
  <c r="I12" i="2"/>
  <c r="J12" i="2"/>
  <c r="K16" i="2"/>
  <c r="K13" i="2" l="1"/>
  <c r="K14" i="2"/>
  <c r="K15" i="2"/>
  <c r="K17" i="2"/>
  <c r="K18" i="2"/>
  <c r="K22" i="2"/>
  <c r="K23" i="2"/>
  <c r="K24" i="2"/>
  <c r="K25" i="2"/>
  <c r="K26" i="2"/>
  <c r="K28" i="2"/>
  <c r="K29" i="2"/>
  <c r="K33" i="2"/>
  <c r="K34" i="2"/>
  <c r="K35" i="2"/>
  <c r="K37" i="2"/>
  <c r="K38" i="2"/>
  <c r="K40" i="2"/>
  <c r="K41" i="2"/>
  <c r="K43" i="2"/>
  <c r="K44" i="2"/>
  <c r="K45" i="2"/>
  <c r="K46" i="2"/>
  <c r="K48" i="2"/>
  <c r="K49" i="2"/>
  <c r="K50" i="2"/>
  <c r="K51" i="2"/>
  <c r="K52" i="2"/>
  <c r="K47" i="2"/>
  <c r="K42" i="2"/>
  <c r="K39" i="2"/>
  <c r="K32" i="2"/>
  <c r="K27" i="2"/>
  <c r="K53" i="2" l="1"/>
  <c r="K12" i="2"/>
</calcChain>
</file>

<file path=xl/sharedStrings.xml><?xml version="1.0" encoding="utf-8"?>
<sst xmlns="http://schemas.openxmlformats.org/spreadsheetml/2006/main" count="54" uniqueCount="54">
  <si>
    <t>Всего расходов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</si>
  <si>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</si>
  <si>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</si>
  <si>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</si>
  <si>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</si>
  <si>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</si>
  <si>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</si>
  <si>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</si>
  <si>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</si>
  <si>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</si>
  <si>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</si>
  <si>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</si>
  <si>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</si>
  <si>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</si>
  <si>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</si>
  <si>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</si>
  <si>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</si>
  <si>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</si>
  <si>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</si>
  <si>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</si>
  <si>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</si>
  <si>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</si>
  <si>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</si>
  <si>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</si>
  <si>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</si>
  <si>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</si>
  <si>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</si>
  <si>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</si>
  <si>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</si>
  <si>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</si>
  <si>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</si>
  <si>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</si>
  <si>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</si>
  <si>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</si>
  <si>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</si>
  <si>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</si>
  <si>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</si>
  <si>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</si>
  <si>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</si>
  <si>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</si>
  <si>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Приложение № 2</t>
  </si>
  <si>
    <t>Наименование кодов классификации расходов районного бюджета</t>
  </si>
  <si>
    <t>Коды классификации расходов</t>
  </si>
  <si>
    <t>Исполнено, рублей</t>
  </si>
  <si>
    <t>Уточненные бюджетные назначения, рублей</t>
  </si>
  <si>
    <t>% исполнения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</si>
  <si>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</si>
  <si>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</si>
  <si>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</si>
  <si>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Благоустройство</t>
  </si>
  <si>
    <t>Другие вопросы в области жилищно-коммунального комплекса</t>
  </si>
  <si>
    <t>Профессиональная подготовка, переподготовка и повышение квалификации</t>
  </si>
  <si>
    <t>ИСПОЛНЕНИЕ
по расходам районного бюджета по разделам и подразделам классификации расходов бюджетов  за 2019 год</t>
  </si>
  <si>
    <t>к решению Совета Калачинского муниципального района от " 11 "  декабря 2020 года № 9 - 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</si>
</sst>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Font="1" applyProtection="1">
      <protection hidden="1"/>
    </xf>
    <xf numFmtId="0" fontId="5" fillId="0" borderId="7" xfId="1" applyNumberFormat="1" applyFont="1" applyFill="1" applyBorder="1" applyProtection="1">
      <protection hidden="1"/>
    </xf>
    <xf numFmtId="0" fontId="5" fillId="0" borderId="1" xfId="1" applyFont="1" applyFill="1" applyBorder="1" applyProtection="1">
      <protection hidden="1"/>
    </xf>
    <xf numFmtId="0" fontId="5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wrapText="1"/>
      <protection hidden="1"/>
    </xf>
    <xf numFmtId="0" fontId="5" fillId="0" borderId="1" xfId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alignment vertical="center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4" fontId="5" fillId="0" borderId="5" xfId="1" applyNumberFormat="1" applyFont="1" applyFill="1" applyBorder="1" applyAlignment="1" applyProtection="1">
      <alignment horizontal="right" vertical="center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4" fontId="5" fillId="0" borderId="1" xfId="1" applyNumberFormat="1" applyFont="1" applyFill="1" applyBorder="1" applyAlignment="1" applyProtection="1">
      <protection hidden="1"/>
    </xf>
    <xf numFmtId="165" fontId="5" fillId="0" borderId="1" xfId="1" applyNumberFormat="1" applyFont="1" applyFill="1" applyBorder="1" applyAlignment="1" applyProtection="1">
      <alignment wrapText="1"/>
      <protection hidden="1"/>
    </xf>
    <xf numFmtId="165" fontId="5" fillId="0" borderId="2" xfId="1" applyNumberFormat="1" applyFont="1" applyFill="1" applyBorder="1" applyAlignment="1" applyProtection="1">
      <alignment wrapText="1"/>
      <protection hidden="1"/>
    </xf>
    <xf numFmtId="165" fontId="5" fillId="0" borderId="1" xfId="1" applyNumberFormat="1" applyFont="1" applyFill="1" applyBorder="1" applyAlignment="1" applyProtection="1">
      <alignment wrapText="1"/>
      <protection hidden="1"/>
    </xf>
    <xf numFmtId="165" fontId="5" fillId="0" borderId="2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wrapText="1"/>
      <protection hidden="1"/>
    </xf>
    <xf numFmtId="165" fontId="5" fillId="0" borderId="2" xfId="1" applyNumberFormat="1" applyFont="1" applyFill="1" applyBorder="1" applyAlignment="1" applyProtection="1">
      <alignment wrapText="1"/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0" applyFont="1" applyAlignment="1">
      <alignment horizontal="right"/>
    </xf>
    <xf numFmtId="0" fontId="5" fillId="0" borderId="0" xfId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showGridLines="0" tabSelected="1" topLeftCell="E2" workbookViewId="0">
      <selection activeCell="J9" sqref="J9:J10"/>
    </sheetView>
  </sheetViews>
  <sheetFormatPr defaultColWidth="9.140625" defaultRowHeight="12.75" x14ac:dyDescent="0.2"/>
  <cols>
    <col min="1" max="4" width="0" style="1" hidden="1" customWidth="1"/>
    <col min="5" max="5" width="66.5703125" style="1" customWidth="1"/>
    <col min="6" max="6" width="11" style="1" customWidth="1"/>
    <col min="7" max="7" width="10" style="1" customWidth="1"/>
    <col min="8" max="8" width="22.85546875" style="1" customWidth="1"/>
    <col min="9" max="9" width="0" style="1" hidden="1" customWidth="1"/>
    <col min="10" max="10" width="23" style="1" customWidth="1"/>
    <col min="11" max="11" width="22.85546875" style="1" customWidth="1"/>
    <col min="12" max="12" width="0" style="1" hidden="1" customWidth="1"/>
    <col min="13" max="253" width="9.140625" style="1" customWidth="1"/>
    <col min="254" max="16384" width="9.140625" style="1"/>
  </cols>
  <sheetData>
    <row r="1" spans="1:12" ht="409.6" hidden="1" customHeight="1" x14ac:dyDescent="0.2">
      <c r="A1" s="4"/>
      <c r="B1" s="4"/>
      <c r="C1" s="4"/>
      <c r="D1" s="4"/>
      <c r="E1" s="4"/>
      <c r="F1" s="4"/>
      <c r="G1" s="3"/>
      <c r="H1" s="5"/>
      <c r="I1" s="3"/>
      <c r="J1" s="3"/>
      <c r="K1" s="3"/>
      <c r="L1" s="2"/>
    </row>
    <row r="2" spans="1:12" ht="16.5" customHeight="1" x14ac:dyDescent="0.2">
      <c r="A2" s="6"/>
      <c r="B2" s="6"/>
      <c r="C2" s="6"/>
      <c r="D2" s="6"/>
      <c r="E2" s="7"/>
      <c r="F2" s="7"/>
      <c r="G2" s="7"/>
      <c r="H2" s="7"/>
      <c r="I2" s="8"/>
      <c r="J2" s="8"/>
      <c r="K2" s="8"/>
      <c r="L2" s="2"/>
    </row>
    <row r="3" spans="1:12" ht="16.5" customHeight="1" x14ac:dyDescent="0.3">
      <c r="A3" s="11"/>
      <c r="B3" s="11"/>
      <c r="C3" s="11"/>
      <c r="D3" s="11"/>
      <c r="E3" s="12"/>
      <c r="F3" s="13"/>
      <c r="G3" s="13"/>
      <c r="H3" s="13"/>
      <c r="I3" s="11"/>
      <c r="J3" s="54" t="s">
        <v>40</v>
      </c>
      <c r="K3" s="55"/>
      <c r="L3" s="2"/>
    </row>
    <row r="4" spans="1:12" ht="16.5" customHeight="1" x14ac:dyDescent="0.3">
      <c r="A4" s="11"/>
      <c r="B4" s="11"/>
      <c r="C4" s="11"/>
      <c r="D4" s="11"/>
      <c r="E4" s="12"/>
      <c r="F4" s="12"/>
      <c r="G4" s="12"/>
      <c r="H4" s="12"/>
      <c r="I4" s="11"/>
      <c r="J4" s="14"/>
      <c r="K4" s="14"/>
      <c r="L4" s="2"/>
    </row>
    <row r="5" spans="1:12" ht="15" customHeight="1" x14ac:dyDescent="0.3">
      <c r="A5" s="11"/>
      <c r="B5" s="11"/>
      <c r="C5" s="11"/>
      <c r="D5" s="11"/>
      <c r="E5" s="56" t="s">
        <v>53</v>
      </c>
      <c r="F5" s="55"/>
      <c r="G5" s="55"/>
      <c r="H5" s="55"/>
      <c r="I5" s="55"/>
      <c r="J5" s="55"/>
      <c r="K5" s="55"/>
      <c r="L5" s="2"/>
    </row>
    <row r="6" spans="1:12" ht="14.25" customHeight="1" x14ac:dyDescent="0.2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2"/>
    </row>
    <row r="7" spans="1:12" ht="60" customHeight="1" x14ac:dyDescent="0.2">
      <c r="A7" s="49" t="s">
        <v>52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2"/>
    </row>
    <row r="8" spans="1:12" ht="19.5" customHeight="1" x14ac:dyDescent="0.3">
      <c r="A8" s="15"/>
      <c r="B8" s="15"/>
      <c r="C8" s="15"/>
      <c r="D8" s="15"/>
      <c r="E8" s="44"/>
      <c r="F8" s="44"/>
      <c r="G8" s="44"/>
      <c r="H8" s="44"/>
      <c r="I8" s="44"/>
      <c r="J8" s="44"/>
      <c r="K8" s="15"/>
      <c r="L8" s="2"/>
    </row>
    <row r="9" spans="1:12" ht="69" customHeight="1" x14ac:dyDescent="0.3">
      <c r="A9" s="16"/>
      <c r="B9" s="16"/>
      <c r="C9" s="16"/>
      <c r="D9" s="17"/>
      <c r="E9" s="45" t="s">
        <v>41</v>
      </c>
      <c r="F9" s="47" t="s">
        <v>42</v>
      </c>
      <c r="G9" s="45"/>
      <c r="H9" s="47" t="s">
        <v>44</v>
      </c>
      <c r="I9" s="18"/>
      <c r="J9" s="45" t="s">
        <v>43</v>
      </c>
      <c r="K9" s="50" t="s">
        <v>45</v>
      </c>
      <c r="L9" s="2"/>
    </row>
    <row r="10" spans="1:12" ht="56.25" customHeight="1" x14ac:dyDescent="0.3">
      <c r="A10" s="19"/>
      <c r="B10" s="20" t="s">
        <v>39</v>
      </c>
      <c r="C10" s="20" t="s">
        <v>38</v>
      </c>
      <c r="D10" s="21"/>
      <c r="E10" s="46"/>
      <c r="F10" s="22" t="s">
        <v>37</v>
      </c>
      <c r="G10" s="23" t="s">
        <v>36</v>
      </c>
      <c r="H10" s="46"/>
      <c r="I10" s="18"/>
      <c r="J10" s="48"/>
      <c r="K10" s="51"/>
      <c r="L10" s="2"/>
    </row>
    <row r="11" spans="1:12" ht="16.5" customHeight="1" x14ac:dyDescent="0.3">
      <c r="A11" s="19"/>
      <c r="B11" s="24"/>
      <c r="C11" s="24"/>
      <c r="D11" s="25"/>
      <c r="E11" s="18">
        <v>1</v>
      </c>
      <c r="F11" s="26">
        <v>2</v>
      </c>
      <c r="G11" s="27">
        <v>3</v>
      </c>
      <c r="H11" s="18">
        <v>4</v>
      </c>
      <c r="I11" s="28">
        <v>5</v>
      </c>
      <c r="J11" s="29">
        <v>5</v>
      </c>
      <c r="K11" s="29">
        <v>6</v>
      </c>
      <c r="L11" s="2"/>
    </row>
    <row r="12" spans="1:12" ht="18.75" x14ac:dyDescent="0.3">
      <c r="A12" s="19"/>
      <c r="B12" s="52">
        <v>100</v>
      </c>
      <c r="C12" s="52"/>
      <c r="D12" s="53"/>
      <c r="E12" s="30" t="s">
        <v>35</v>
      </c>
      <c r="F12" s="31">
        <v>1</v>
      </c>
      <c r="G12" s="31">
        <v>0</v>
      </c>
      <c r="H12" s="35">
        <f>H13+H14+H15+H16+H17+H18</f>
        <v>78262918.579999998</v>
      </c>
      <c r="I12" s="35">
        <f t="shared" ref="I12:J12" si="0">I13+I14+I15+I16+I17+I18</f>
        <v>75513852.319999993</v>
      </c>
      <c r="J12" s="35">
        <f t="shared" si="0"/>
        <v>78262535.760000005</v>
      </c>
      <c r="K12" s="38">
        <f>J12/H12*100</f>
        <v>99.999510853917869</v>
      </c>
      <c r="L12" s="10"/>
    </row>
    <row r="13" spans="1:12" ht="56.25" x14ac:dyDescent="0.3">
      <c r="A13" s="19"/>
      <c r="B13" s="32"/>
      <c r="C13" s="52">
        <v>102</v>
      </c>
      <c r="D13" s="53"/>
      <c r="E13" s="30" t="s">
        <v>34</v>
      </c>
      <c r="F13" s="31">
        <v>1</v>
      </c>
      <c r="G13" s="31">
        <v>2</v>
      </c>
      <c r="H13" s="35">
        <v>2748683.44</v>
      </c>
      <c r="I13" s="36"/>
      <c r="J13" s="37">
        <v>2748683.44</v>
      </c>
      <c r="K13" s="38">
        <f t="shared" ref="K13:K53" si="1">J13/H13*100</f>
        <v>100</v>
      </c>
      <c r="L13" s="10"/>
    </row>
    <row r="14" spans="1:12" ht="75" x14ac:dyDescent="0.3">
      <c r="A14" s="19"/>
      <c r="B14" s="32"/>
      <c r="C14" s="52">
        <v>103</v>
      </c>
      <c r="D14" s="53"/>
      <c r="E14" s="30" t="s">
        <v>33</v>
      </c>
      <c r="F14" s="31">
        <v>1</v>
      </c>
      <c r="G14" s="31">
        <v>3</v>
      </c>
      <c r="H14" s="35">
        <v>1518548.7</v>
      </c>
      <c r="I14" s="35">
        <v>1518548.7</v>
      </c>
      <c r="J14" s="35">
        <v>1518548.7</v>
      </c>
      <c r="K14" s="38">
        <f t="shared" si="1"/>
        <v>100</v>
      </c>
      <c r="L14" s="10"/>
    </row>
    <row r="15" spans="1:12" ht="75" x14ac:dyDescent="0.3">
      <c r="A15" s="19"/>
      <c r="B15" s="32"/>
      <c r="C15" s="52">
        <v>104</v>
      </c>
      <c r="D15" s="53"/>
      <c r="E15" s="30" t="s">
        <v>32</v>
      </c>
      <c r="F15" s="31">
        <v>1</v>
      </c>
      <c r="G15" s="31">
        <v>4</v>
      </c>
      <c r="H15" s="35">
        <v>21830487.760000002</v>
      </c>
      <c r="I15" s="35">
        <v>21830487.760000002</v>
      </c>
      <c r="J15" s="35">
        <v>21830487.760000002</v>
      </c>
      <c r="K15" s="38">
        <f t="shared" si="1"/>
        <v>100</v>
      </c>
      <c r="L15" s="10"/>
    </row>
    <row r="16" spans="1:12" ht="18.75" x14ac:dyDescent="0.3">
      <c r="A16" s="19"/>
      <c r="B16" s="40"/>
      <c r="C16" s="39"/>
      <c r="D16" s="40"/>
      <c r="E16" s="30" t="s">
        <v>46</v>
      </c>
      <c r="F16" s="31">
        <v>1</v>
      </c>
      <c r="G16" s="31">
        <v>5</v>
      </c>
      <c r="H16" s="35">
        <v>382.82</v>
      </c>
      <c r="I16" s="36"/>
      <c r="J16" s="37">
        <v>0</v>
      </c>
      <c r="K16" s="38">
        <f t="shared" si="1"/>
        <v>0</v>
      </c>
      <c r="L16" s="10"/>
    </row>
    <row r="17" spans="1:12" ht="56.25" x14ac:dyDescent="0.3">
      <c r="A17" s="19"/>
      <c r="B17" s="32"/>
      <c r="C17" s="52">
        <v>106</v>
      </c>
      <c r="D17" s="53"/>
      <c r="E17" s="30" t="s">
        <v>31</v>
      </c>
      <c r="F17" s="31">
        <v>1</v>
      </c>
      <c r="G17" s="31">
        <v>6</v>
      </c>
      <c r="H17" s="35">
        <v>11988702.359999999</v>
      </c>
      <c r="I17" s="35">
        <v>11988702.359999999</v>
      </c>
      <c r="J17" s="35">
        <v>11988702.359999999</v>
      </c>
      <c r="K17" s="38">
        <f t="shared" si="1"/>
        <v>100</v>
      </c>
      <c r="L17" s="10"/>
    </row>
    <row r="18" spans="1:12" ht="18.75" x14ac:dyDescent="0.3">
      <c r="A18" s="19"/>
      <c r="B18" s="32"/>
      <c r="C18" s="52">
        <v>113</v>
      </c>
      <c r="D18" s="53"/>
      <c r="E18" s="30" t="s">
        <v>30</v>
      </c>
      <c r="F18" s="31">
        <v>1</v>
      </c>
      <c r="G18" s="31">
        <v>13</v>
      </c>
      <c r="H18" s="35">
        <v>40176113.5</v>
      </c>
      <c r="I18" s="35">
        <v>40176113.5</v>
      </c>
      <c r="J18" s="35">
        <v>40176113.5</v>
      </c>
      <c r="K18" s="38">
        <f t="shared" si="1"/>
        <v>100</v>
      </c>
      <c r="L18" s="10"/>
    </row>
    <row r="19" spans="1:12" ht="37.5" x14ac:dyDescent="0.3">
      <c r="A19" s="19"/>
      <c r="B19" s="42"/>
      <c r="C19" s="41"/>
      <c r="D19" s="42"/>
      <c r="E19" s="30" t="s">
        <v>47</v>
      </c>
      <c r="F19" s="31">
        <v>3</v>
      </c>
      <c r="G19" s="31">
        <v>0</v>
      </c>
      <c r="H19" s="35">
        <f>H20</f>
        <v>164000</v>
      </c>
      <c r="I19" s="35">
        <f t="shared" ref="I19:J19" si="2">I20</f>
        <v>164000</v>
      </c>
      <c r="J19" s="35">
        <f t="shared" si="2"/>
        <v>164000</v>
      </c>
      <c r="K19" s="38">
        <f t="shared" si="1"/>
        <v>100</v>
      </c>
      <c r="L19" s="10"/>
    </row>
    <row r="20" spans="1:12" ht="56.25" x14ac:dyDescent="0.3">
      <c r="A20" s="19"/>
      <c r="B20" s="42"/>
      <c r="C20" s="41"/>
      <c r="D20" s="42"/>
      <c r="E20" s="30" t="s">
        <v>48</v>
      </c>
      <c r="F20" s="31">
        <v>3</v>
      </c>
      <c r="G20" s="31">
        <v>9</v>
      </c>
      <c r="H20" s="35">
        <v>164000</v>
      </c>
      <c r="I20" s="35">
        <v>164000</v>
      </c>
      <c r="J20" s="35">
        <v>164000</v>
      </c>
      <c r="K20" s="38">
        <f t="shared" si="1"/>
        <v>100</v>
      </c>
      <c r="L20" s="10"/>
    </row>
    <row r="21" spans="1:12" ht="18.75" x14ac:dyDescent="0.3">
      <c r="A21" s="19"/>
      <c r="B21" s="52">
        <v>400</v>
      </c>
      <c r="C21" s="52"/>
      <c r="D21" s="53"/>
      <c r="E21" s="30" t="s">
        <v>29</v>
      </c>
      <c r="F21" s="31">
        <v>4</v>
      </c>
      <c r="G21" s="31">
        <v>0</v>
      </c>
      <c r="H21" s="35">
        <f>H22+H23+H24+H25+H26</f>
        <v>18153484.68</v>
      </c>
      <c r="I21" s="35">
        <f t="shared" ref="I21:J21" si="3">I22+I23+I24+I25+I26</f>
        <v>3928875.81</v>
      </c>
      <c r="J21" s="35">
        <f t="shared" si="3"/>
        <v>17522846.050000001</v>
      </c>
      <c r="K21" s="38">
        <f t="shared" si="1"/>
        <v>96.52607396807521</v>
      </c>
      <c r="L21" s="10"/>
    </row>
    <row r="22" spans="1:12" ht="18.75" x14ac:dyDescent="0.3">
      <c r="A22" s="19"/>
      <c r="B22" s="32"/>
      <c r="C22" s="52">
        <v>401</v>
      </c>
      <c r="D22" s="53"/>
      <c r="E22" s="30" t="s">
        <v>28</v>
      </c>
      <c r="F22" s="31">
        <v>4</v>
      </c>
      <c r="G22" s="31">
        <v>1</v>
      </c>
      <c r="H22" s="35">
        <v>1401943.29</v>
      </c>
      <c r="I22" s="36"/>
      <c r="J22" s="37">
        <v>1401938.71</v>
      </c>
      <c r="K22" s="38">
        <f t="shared" si="1"/>
        <v>99.999673310608728</v>
      </c>
      <c r="L22" s="10"/>
    </row>
    <row r="23" spans="1:12" ht="18.75" x14ac:dyDescent="0.3">
      <c r="A23" s="19"/>
      <c r="B23" s="32"/>
      <c r="C23" s="52">
        <v>405</v>
      </c>
      <c r="D23" s="53"/>
      <c r="E23" s="30" t="s">
        <v>27</v>
      </c>
      <c r="F23" s="31">
        <v>4</v>
      </c>
      <c r="G23" s="31">
        <v>5</v>
      </c>
      <c r="H23" s="35">
        <v>7637065.9299999997</v>
      </c>
      <c r="I23" s="36"/>
      <c r="J23" s="37">
        <v>7634788.1799999997</v>
      </c>
      <c r="K23" s="38">
        <f t="shared" si="1"/>
        <v>99.970175064339145</v>
      </c>
      <c r="L23" s="10"/>
    </row>
    <row r="24" spans="1:12" ht="18.75" x14ac:dyDescent="0.3">
      <c r="A24" s="19"/>
      <c r="B24" s="32"/>
      <c r="C24" s="52">
        <v>408</v>
      </c>
      <c r="D24" s="53"/>
      <c r="E24" s="30" t="s">
        <v>26</v>
      </c>
      <c r="F24" s="31">
        <v>4</v>
      </c>
      <c r="G24" s="31">
        <v>8</v>
      </c>
      <c r="H24" s="35">
        <v>3928875.81</v>
      </c>
      <c r="I24" s="35">
        <v>3928875.81</v>
      </c>
      <c r="J24" s="35">
        <v>3928875.81</v>
      </c>
      <c r="K24" s="38">
        <f t="shared" si="1"/>
        <v>100</v>
      </c>
      <c r="L24" s="10"/>
    </row>
    <row r="25" spans="1:12" ht="18.75" x14ac:dyDescent="0.3">
      <c r="A25" s="19"/>
      <c r="B25" s="32"/>
      <c r="C25" s="52">
        <v>409</v>
      </c>
      <c r="D25" s="53"/>
      <c r="E25" s="30" t="s">
        <v>25</v>
      </c>
      <c r="F25" s="31">
        <v>4</v>
      </c>
      <c r="G25" s="31">
        <v>9</v>
      </c>
      <c r="H25" s="35">
        <v>2322666.2999999998</v>
      </c>
      <c r="I25" s="36"/>
      <c r="J25" s="37">
        <v>1694310</v>
      </c>
      <c r="K25" s="38">
        <f t="shared" si="1"/>
        <v>72.946768117314136</v>
      </c>
      <c r="L25" s="10"/>
    </row>
    <row r="26" spans="1:12" ht="18.75" x14ac:dyDescent="0.3">
      <c r="A26" s="19"/>
      <c r="B26" s="32"/>
      <c r="C26" s="52">
        <v>412</v>
      </c>
      <c r="D26" s="53"/>
      <c r="E26" s="30" t="s">
        <v>24</v>
      </c>
      <c r="F26" s="31">
        <v>4</v>
      </c>
      <c r="G26" s="31">
        <v>12</v>
      </c>
      <c r="H26" s="35">
        <v>2862933.35</v>
      </c>
      <c r="I26" s="36"/>
      <c r="J26" s="37">
        <v>2862933.35</v>
      </c>
      <c r="K26" s="38">
        <f t="shared" si="1"/>
        <v>100</v>
      </c>
      <c r="L26" s="10"/>
    </row>
    <row r="27" spans="1:12" ht="18.75" x14ac:dyDescent="0.3">
      <c r="A27" s="19"/>
      <c r="B27" s="52">
        <v>500</v>
      </c>
      <c r="C27" s="52"/>
      <c r="D27" s="53"/>
      <c r="E27" s="30" t="s">
        <v>23</v>
      </c>
      <c r="F27" s="31">
        <v>5</v>
      </c>
      <c r="G27" s="31">
        <v>0</v>
      </c>
      <c r="H27" s="35">
        <f>H28+H29+H30+H31</f>
        <v>30319322.979999997</v>
      </c>
      <c r="I27" s="35">
        <f t="shared" ref="I27:J27" si="4">I28+I29+I30+I31</f>
        <v>15559909.669999998</v>
      </c>
      <c r="J27" s="35">
        <f t="shared" si="4"/>
        <v>29525024.229999997</v>
      </c>
      <c r="K27" s="38">
        <f t="shared" si="1"/>
        <v>97.380222670130351</v>
      </c>
      <c r="L27" s="10"/>
    </row>
    <row r="28" spans="1:12" ht="18.75" x14ac:dyDescent="0.3">
      <c r="A28" s="19"/>
      <c r="B28" s="32"/>
      <c r="C28" s="52">
        <v>501</v>
      </c>
      <c r="D28" s="53"/>
      <c r="E28" s="30" t="s">
        <v>22</v>
      </c>
      <c r="F28" s="31">
        <v>5</v>
      </c>
      <c r="G28" s="31">
        <v>1</v>
      </c>
      <c r="H28" s="35">
        <v>850000</v>
      </c>
      <c r="I28" s="35">
        <v>850000</v>
      </c>
      <c r="J28" s="35">
        <v>850000</v>
      </c>
      <c r="K28" s="38">
        <f t="shared" si="1"/>
        <v>100</v>
      </c>
      <c r="L28" s="10"/>
    </row>
    <row r="29" spans="1:12" ht="18.75" x14ac:dyDescent="0.3">
      <c r="A29" s="19"/>
      <c r="B29" s="32"/>
      <c r="C29" s="52">
        <v>502</v>
      </c>
      <c r="D29" s="53"/>
      <c r="E29" s="30" t="s">
        <v>21</v>
      </c>
      <c r="F29" s="31">
        <v>5</v>
      </c>
      <c r="G29" s="31">
        <v>2</v>
      </c>
      <c r="H29" s="35">
        <v>9163801.1199999992</v>
      </c>
      <c r="I29" s="35">
        <v>9163801.1199999992</v>
      </c>
      <c r="J29" s="35">
        <v>9163801.1199999992</v>
      </c>
      <c r="K29" s="38">
        <f t="shared" si="1"/>
        <v>100</v>
      </c>
      <c r="L29" s="10"/>
    </row>
    <row r="30" spans="1:12" ht="18.75" x14ac:dyDescent="0.3">
      <c r="A30" s="19"/>
      <c r="B30" s="42"/>
      <c r="C30" s="41"/>
      <c r="D30" s="42"/>
      <c r="E30" s="30" t="s">
        <v>49</v>
      </c>
      <c r="F30" s="31">
        <v>5</v>
      </c>
      <c r="G30" s="31">
        <v>3</v>
      </c>
      <c r="H30" s="35">
        <v>5546108.5499999998</v>
      </c>
      <c r="I30" s="35">
        <v>5546108.5499999998</v>
      </c>
      <c r="J30" s="35">
        <v>5546108.5499999998</v>
      </c>
      <c r="K30" s="38">
        <f t="shared" si="1"/>
        <v>100</v>
      </c>
      <c r="L30" s="10"/>
    </row>
    <row r="31" spans="1:12" ht="37.5" x14ac:dyDescent="0.3">
      <c r="A31" s="19"/>
      <c r="B31" s="42"/>
      <c r="C31" s="41"/>
      <c r="D31" s="42"/>
      <c r="E31" s="30" t="s">
        <v>50</v>
      </c>
      <c r="F31" s="31">
        <v>5</v>
      </c>
      <c r="G31" s="31">
        <v>5</v>
      </c>
      <c r="H31" s="35">
        <v>14759413.310000001</v>
      </c>
      <c r="I31" s="35"/>
      <c r="J31" s="35">
        <v>13965114.560000001</v>
      </c>
      <c r="K31" s="38">
        <f t="shared" si="1"/>
        <v>94.618358241503842</v>
      </c>
      <c r="L31" s="10"/>
    </row>
    <row r="32" spans="1:12" ht="18.75" x14ac:dyDescent="0.3">
      <c r="A32" s="19"/>
      <c r="B32" s="52">
        <v>700</v>
      </c>
      <c r="C32" s="52"/>
      <c r="D32" s="53"/>
      <c r="E32" s="30" t="s">
        <v>20</v>
      </c>
      <c r="F32" s="31">
        <v>7</v>
      </c>
      <c r="G32" s="31">
        <v>0</v>
      </c>
      <c r="H32" s="35">
        <f>H33+H34+H35+H37+H38+H36</f>
        <v>565271363.63</v>
      </c>
      <c r="I32" s="35">
        <f t="shared" ref="I32:J32" si="5">I33+I34+I35+I37+I38+I36</f>
        <v>178761808.5</v>
      </c>
      <c r="J32" s="35">
        <f t="shared" si="5"/>
        <v>565199720.63</v>
      </c>
      <c r="K32" s="38">
        <f t="shared" si="1"/>
        <v>99.98732591024249</v>
      </c>
      <c r="L32" s="10"/>
    </row>
    <row r="33" spans="1:12" ht="18.75" x14ac:dyDescent="0.3">
      <c r="A33" s="19"/>
      <c r="B33" s="32"/>
      <c r="C33" s="52">
        <v>701</v>
      </c>
      <c r="D33" s="53"/>
      <c r="E33" s="30" t="s">
        <v>19</v>
      </c>
      <c r="F33" s="31">
        <v>7</v>
      </c>
      <c r="G33" s="31">
        <v>1</v>
      </c>
      <c r="H33" s="35">
        <v>114289522.48</v>
      </c>
      <c r="I33" s="35">
        <v>114289522.48</v>
      </c>
      <c r="J33" s="35">
        <v>114289522.48</v>
      </c>
      <c r="K33" s="38">
        <f t="shared" si="1"/>
        <v>100</v>
      </c>
      <c r="L33" s="10"/>
    </row>
    <row r="34" spans="1:12" ht="18.75" x14ac:dyDescent="0.3">
      <c r="A34" s="19"/>
      <c r="B34" s="32"/>
      <c r="C34" s="52">
        <v>702</v>
      </c>
      <c r="D34" s="53"/>
      <c r="E34" s="30" t="s">
        <v>18</v>
      </c>
      <c r="F34" s="31">
        <v>7</v>
      </c>
      <c r="G34" s="31">
        <v>2</v>
      </c>
      <c r="H34" s="35">
        <v>333124479.73000002</v>
      </c>
      <c r="I34" s="36"/>
      <c r="J34" s="37">
        <v>333052839.73000002</v>
      </c>
      <c r="K34" s="38">
        <f t="shared" si="1"/>
        <v>99.978494525512488</v>
      </c>
      <c r="L34" s="10"/>
    </row>
    <row r="35" spans="1:12" ht="18.75" x14ac:dyDescent="0.3">
      <c r="A35" s="19"/>
      <c r="B35" s="32"/>
      <c r="C35" s="52">
        <v>703</v>
      </c>
      <c r="D35" s="53"/>
      <c r="E35" s="30" t="s">
        <v>17</v>
      </c>
      <c r="F35" s="31">
        <v>7</v>
      </c>
      <c r="G35" s="31">
        <v>3</v>
      </c>
      <c r="H35" s="35">
        <v>53354772.399999999</v>
      </c>
      <c r="I35" s="36"/>
      <c r="J35" s="37">
        <v>53354772.399999999</v>
      </c>
      <c r="K35" s="38">
        <f t="shared" si="1"/>
        <v>100</v>
      </c>
      <c r="L35" s="10"/>
    </row>
    <row r="36" spans="1:12" ht="37.5" x14ac:dyDescent="0.3">
      <c r="A36" s="19"/>
      <c r="B36" s="42"/>
      <c r="C36" s="41"/>
      <c r="D36" s="42"/>
      <c r="E36" s="30" t="s">
        <v>51</v>
      </c>
      <c r="F36" s="31">
        <v>7</v>
      </c>
      <c r="G36" s="31">
        <v>5</v>
      </c>
      <c r="H36" s="35">
        <v>30303</v>
      </c>
      <c r="I36" s="36"/>
      <c r="J36" s="37">
        <v>30300</v>
      </c>
      <c r="K36" s="38">
        <f t="shared" si="1"/>
        <v>99.990099990099992</v>
      </c>
      <c r="L36" s="10"/>
    </row>
    <row r="37" spans="1:12" ht="18.75" x14ac:dyDescent="0.3">
      <c r="A37" s="19"/>
      <c r="B37" s="32"/>
      <c r="C37" s="52">
        <v>707</v>
      </c>
      <c r="D37" s="53"/>
      <c r="E37" s="30" t="s">
        <v>16</v>
      </c>
      <c r="F37" s="31">
        <v>7</v>
      </c>
      <c r="G37" s="31">
        <v>7</v>
      </c>
      <c r="H37" s="35">
        <v>26246017.969999999</v>
      </c>
      <c r="I37" s="35">
        <v>26246017.969999999</v>
      </c>
      <c r="J37" s="35">
        <v>26246017.969999999</v>
      </c>
      <c r="K37" s="38">
        <f t="shared" si="1"/>
        <v>100</v>
      </c>
      <c r="L37" s="10"/>
    </row>
    <row r="38" spans="1:12" ht="18.75" x14ac:dyDescent="0.3">
      <c r="A38" s="19"/>
      <c r="B38" s="32"/>
      <c r="C38" s="52">
        <v>709</v>
      </c>
      <c r="D38" s="53"/>
      <c r="E38" s="30" t="s">
        <v>15</v>
      </c>
      <c r="F38" s="31">
        <v>7</v>
      </c>
      <c r="G38" s="31">
        <v>9</v>
      </c>
      <c r="H38" s="35">
        <v>38226268.049999997</v>
      </c>
      <c r="I38" s="35">
        <v>38226268.049999997</v>
      </c>
      <c r="J38" s="35">
        <v>38226268.049999997</v>
      </c>
      <c r="K38" s="38">
        <f t="shared" si="1"/>
        <v>100</v>
      </c>
      <c r="L38" s="10"/>
    </row>
    <row r="39" spans="1:12" ht="18.75" x14ac:dyDescent="0.3">
      <c r="A39" s="19"/>
      <c r="B39" s="52">
        <v>800</v>
      </c>
      <c r="C39" s="52"/>
      <c r="D39" s="53"/>
      <c r="E39" s="30" t="s">
        <v>14</v>
      </c>
      <c r="F39" s="31">
        <v>8</v>
      </c>
      <c r="G39" s="31">
        <v>0</v>
      </c>
      <c r="H39" s="35">
        <f>H40+H41</f>
        <v>74014071.620000005</v>
      </c>
      <c r="I39" s="35">
        <f t="shared" ref="I39:J39" si="6">I40+I41</f>
        <v>74014071.620000005</v>
      </c>
      <c r="J39" s="35">
        <f t="shared" si="6"/>
        <v>74014071.620000005</v>
      </c>
      <c r="K39" s="38">
        <f t="shared" si="1"/>
        <v>100</v>
      </c>
      <c r="L39" s="10"/>
    </row>
    <row r="40" spans="1:12" ht="18.75" x14ac:dyDescent="0.3">
      <c r="A40" s="19"/>
      <c r="B40" s="32"/>
      <c r="C40" s="52">
        <v>801</v>
      </c>
      <c r="D40" s="53"/>
      <c r="E40" s="30" t="s">
        <v>13</v>
      </c>
      <c r="F40" s="31">
        <v>8</v>
      </c>
      <c r="G40" s="31">
        <v>1</v>
      </c>
      <c r="H40" s="35">
        <v>50004751.380000003</v>
      </c>
      <c r="I40" s="35">
        <v>50004751.380000003</v>
      </c>
      <c r="J40" s="35">
        <v>50004751.380000003</v>
      </c>
      <c r="K40" s="38">
        <f t="shared" si="1"/>
        <v>100</v>
      </c>
      <c r="L40" s="10"/>
    </row>
    <row r="41" spans="1:12" ht="18.75" x14ac:dyDescent="0.3">
      <c r="A41" s="19"/>
      <c r="B41" s="32"/>
      <c r="C41" s="52">
        <v>804</v>
      </c>
      <c r="D41" s="53"/>
      <c r="E41" s="30" t="s">
        <v>12</v>
      </c>
      <c r="F41" s="31">
        <v>8</v>
      </c>
      <c r="G41" s="31">
        <v>4</v>
      </c>
      <c r="H41" s="35">
        <v>24009320.239999998</v>
      </c>
      <c r="I41" s="35">
        <v>24009320.239999998</v>
      </c>
      <c r="J41" s="35">
        <v>24009320.239999998</v>
      </c>
      <c r="K41" s="38">
        <f t="shared" si="1"/>
        <v>100</v>
      </c>
      <c r="L41" s="10"/>
    </row>
    <row r="42" spans="1:12" ht="18.75" x14ac:dyDescent="0.3">
      <c r="A42" s="19"/>
      <c r="B42" s="52">
        <v>1000</v>
      </c>
      <c r="C42" s="52"/>
      <c r="D42" s="53"/>
      <c r="E42" s="30" t="s">
        <v>11</v>
      </c>
      <c r="F42" s="31">
        <v>10</v>
      </c>
      <c r="G42" s="31">
        <v>0</v>
      </c>
      <c r="H42" s="35">
        <f>H43+H44+H45+H46</f>
        <v>35920393.939999998</v>
      </c>
      <c r="I42" s="35">
        <f t="shared" ref="I42:J42" si="7">I43+I44+I45+I46</f>
        <v>14805547.939999999</v>
      </c>
      <c r="J42" s="35">
        <f t="shared" si="7"/>
        <v>35663776.710000001</v>
      </c>
      <c r="K42" s="38">
        <f t="shared" si="1"/>
        <v>99.28559461115978</v>
      </c>
      <c r="L42" s="10"/>
    </row>
    <row r="43" spans="1:12" ht="18.75" x14ac:dyDescent="0.3">
      <c r="A43" s="19"/>
      <c r="B43" s="32"/>
      <c r="C43" s="52">
        <v>1001</v>
      </c>
      <c r="D43" s="53"/>
      <c r="E43" s="30" t="s">
        <v>10</v>
      </c>
      <c r="F43" s="31">
        <v>10</v>
      </c>
      <c r="G43" s="31">
        <v>1</v>
      </c>
      <c r="H43" s="35">
        <v>5677360.6799999997</v>
      </c>
      <c r="I43" s="35">
        <v>5677360.6799999997</v>
      </c>
      <c r="J43" s="35">
        <v>5677360.6799999997</v>
      </c>
      <c r="K43" s="38">
        <f t="shared" si="1"/>
        <v>100</v>
      </c>
      <c r="L43" s="10"/>
    </row>
    <row r="44" spans="1:12" ht="18.75" x14ac:dyDescent="0.3">
      <c r="A44" s="19"/>
      <c r="B44" s="32"/>
      <c r="C44" s="52">
        <v>1003</v>
      </c>
      <c r="D44" s="53"/>
      <c r="E44" s="30" t="s">
        <v>9</v>
      </c>
      <c r="F44" s="31">
        <v>10</v>
      </c>
      <c r="G44" s="31">
        <v>3</v>
      </c>
      <c r="H44" s="35">
        <v>6219995</v>
      </c>
      <c r="I44" s="35">
        <v>6219995</v>
      </c>
      <c r="J44" s="35">
        <v>6219995</v>
      </c>
      <c r="K44" s="38">
        <f t="shared" si="1"/>
        <v>100</v>
      </c>
      <c r="L44" s="10"/>
    </row>
    <row r="45" spans="1:12" ht="18.75" x14ac:dyDescent="0.3">
      <c r="A45" s="19"/>
      <c r="B45" s="32"/>
      <c r="C45" s="52">
        <v>1004</v>
      </c>
      <c r="D45" s="53"/>
      <c r="E45" s="30" t="s">
        <v>8</v>
      </c>
      <c r="F45" s="31">
        <v>10</v>
      </c>
      <c r="G45" s="31">
        <v>4</v>
      </c>
      <c r="H45" s="35">
        <v>21114846</v>
      </c>
      <c r="I45" s="36"/>
      <c r="J45" s="37">
        <v>20858228.77</v>
      </c>
      <c r="K45" s="38">
        <f t="shared" si="1"/>
        <v>98.784659712886366</v>
      </c>
      <c r="L45" s="10"/>
    </row>
    <row r="46" spans="1:12" ht="18.75" x14ac:dyDescent="0.3">
      <c r="A46" s="19"/>
      <c r="B46" s="32"/>
      <c r="C46" s="52">
        <v>1006</v>
      </c>
      <c r="D46" s="53"/>
      <c r="E46" s="30" t="s">
        <v>7</v>
      </c>
      <c r="F46" s="31">
        <v>10</v>
      </c>
      <c r="G46" s="31">
        <v>6</v>
      </c>
      <c r="H46" s="35">
        <v>2908192.26</v>
      </c>
      <c r="I46" s="35">
        <v>2908192.26</v>
      </c>
      <c r="J46" s="35">
        <v>2908192.26</v>
      </c>
      <c r="K46" s="38">
        <f t="shared" si="1"/>
        <v>100</v>
      </c>
      <c r="L46" s="10"/>
    </row>
    <row r="47" spans="1:12" ht="18.75" x14ac:dyDescent="0.3">
      <c r="A47" s="19"/>
      <c r="B47" s="52">
        <v>1100</v>
      </c>
      <c r="C47" s="52"/>
      <c r="D47" s="53"/>
      <c r="E47" s="30" t="s">
        <v>6</v>
      </c>
      <c r="F47" s="31">
        <v>11</v>
      </c>
      <c r="G47" s="31">
        <v>0</v>
      </c>
      <c r="H47" s="35">
        <f>H48+H49</f>
        <v>7231088.7400000002</v>
      </c>
      <c r="I47" s="35">
        <f t="shared" ref="I47:J47" si="8">I48+I49</f>
        <v>7231088.7400000002</v>
      </c>
      <c r="J47" s="35">
        <f t="shared" si="8"/>
        <v>7231088.7400000002</v>
      </c>
      <c r="K47" s="38">
        <f t="shared" si="1"/>
        <v>100</v>
      </c>
      <c r="L47" s="10"/>
    </row>
    <row r="48" spans="1:12" ht="18.75" x14ac:dyDescent="0.3">
      <c r="A48" s="19"/>
      <c r="B48" s="32"/>
      <c r="C48" s="52">
        <v>1102</v>
      </c>
      <c r="D48" s="53"/>
      <c r="E48" s="30" t="s">
        <v>5</v>
      </c>
      <c r="F48" s="31">
        <v>11</v>
      </c>
      <c r="G48" s="31">
        <v>2</v>
      </c>
      <c r="H48" s="35">
        <v>6016260.7300000004</v>
      </c>
      <c r="I48" s="35">
        <v>6016260.7300000004</v>
      </c>
      <c r="J48" s="35">
        <v>6016260.7300000004</v>
      </c>
      <c r="K48" s="38">
        <f t="shared" si="1"/>
        <v>100</v>
      </c>
      <c r="L48" s="10"/>
    </row>
    <row r="49" spans="1:12" ht="37.5" x14ac:dyDescent="0.3">
      <c r="A49" s="19"/>
      <c r="B49" s="32"/>
      <c r="C49" s="52">
        <v>1105</v>
      </c>
      <c r="D49" s="53"/>
      <c r="E49" s="30" t="s">
        <v>4</v>
      </c>
      <c r="F49" s="31">
        <v>11</v>
      </c>
      <c r="G49" s="31">
        <v>5</v>
      </c>
      <c r="H49" s="35">
        <v>1214828.01</v>
      </c>
      <c r="I49" s="35">
        <v>1214828.01</v>
      </c>
      <c r="J49" s="35">
        <v>1214828.01</v>
      </c>
      <c r="K49" s="38">
        <f t="shared" si="1"/>
        <v>100</v>
      </c>
      <c r="L49" s="10"/>
    </row>
    <row r="50" spans="1:12" ht="42.75" customHeight="1" x14ac:dyDescent="0.3">
      <c r="A50" s="19"/>
      <c r="B50" s="52">
        <v>1400</v>
      </c>
      <c r="C50" s="52"/>
      <c r="D50" s="53"/>
      <c r="E50" s="30" t="s">
        <v>3</v>
      </c>
      <c r="F50" s="31">
        <v>14</v>
      </c>
      <c r="G50" s="31">
        <v>0</v>
      </c>
      <c r="H50" s="35">
        <f>H51+H52</f>
        <v>52232821.840000004</v>
      </c>
      <c r="I50" s="35">
        <f t="shared" ref="I50:J50" si="9">I51+I52</f>
        <v>52232821.840000004</v>
      </c>
      <c r="J50" s="35">
        <f t="shared" si="9"/>
        <v>52232821.840000004</v>
      </c>
      <c r="K50" s="38">
        <f t="shared" si="1"/>
        <v>100</v>
      </c>
      <c r="L50" s="10"/>
    </row>
    <row r="51" spans="1:12" ht="56.25" x14ac:dyDescent="0.3">
      <c r="A51" s="19"/>
      <c r="B51" s="32"/>
      <c r="C51" s="52">
        <v>1401</v>
      </c>
      <c r="D51" s="53"/>
      <c r="E51" s="30" t="s">
        <v>2</v>
      </c>
      <c r="F51" s="31">
        <v>14</v>
      </c>
      <c r="G51" s="31">
        <v>1</v>
      </c>
      <c r="H51" s="35">
        <v>44688331</v>
      </c>
      <c r="I51" s="35">
        <v>44688331</v>
      </c>
      <c r="J51" s="35">
        <v>44688331</v>
      </c>
      <c r="K51" s="38">
        <f t="shared" si="1"/>
        <v>100</v>
      </c>
      <c r="L51" s="10"/>
    </row>
    <row r="52" spans="1:12" ht="18.75" x14ac:dyDescent="0.3">
      <c r="A52" s="19"/>
      <c r="B52" s="32"/>
      <c r="C52" s="52">
        <v>1402</v>
      </c>
      <c r="D52" s="53"/>
      <c r="E52" s="30" t="s">
        <v>1</v>
      </c>
      <c r="F52" s="31">
        <v>14</v>
      </c>
      <c r="G52" s="31">
        <v>2</v>
      </c>
      <c r="H52" s="35">
        <v>7544490.8399999999</v>
      </c>
      <c r="I52" s="35">
        <v>7544490.8399999999</v>
      </c>
      <c r="J52" s="35">
        <v>7544490.8399999999</v>
      </c>
      <c r="K52" s="38">
        <f t="shared" si="1"/>
        <v>100</v>
      </c>
      <c r="L52" s="10"/>
    </row>
    <row r="53" spans="1:12" ht="18.75" x14ac:dyDescent="0.3">
      <c r="A53" s="19"/>
      <c r="B53" s="33"/>
      <c r="C53" s="33"/>
      <c r="D53" s="33"/>
      <c r="E53" s="34" t="s">
        <v>0</v>
      </c>
      <c r="F53" s="9"/>
      <c r="G53" s="29"/>
      <c r="H53" s="35">
        <f>H12+H21+H27+H32+H39+H42+H47+H50+H19</f>
        <v>861569466.01000011</v>
      </c>
      <c r="I53" s="35">
        <f t="shared" ref="I53:J53" si="10">I12+I21+I27+I32+I39+I42+I47+I50+I19</f>
        <v>422211976.44000006</v>
      </c>
      <c r="J53" s="35">
        <f t="shared" si="10"/>
        <v>859815885.58000004</v>
      </c>
      <c r="K53" s="38">
        <f t="shared" si="1"/>
        <v>99.796466738994241</v>
      </c>
      <c r="L53" s="2"/>
    </row>
  </sheetData>
  <mergeCells count="45">
    <mergeCell ref="J3:K3"/>
    <mergeCell ref="E5:K5"/>
    <mergeCell ref="C48:D48"/>
    <mergeCell ref="C49:D49"/>
    <mergeCell ref="C51:D51"/>
    <mergeCell ref="C25:D25"/>
    <mergeCell ref="C26:D26"/>
    <mergeCell ref="C28:D28"/>
    <mergeCell ref="C13:D13"/>
    <mergeCell ref="C14:D14"/>
    <mergeCell ref="C15:D15"/>
    <mergeCell ref="C17:D17"/>
    <mergeCell ref="B12:D12"/>
    <mergeCell ref="B21:D21"/>
    <mergeCell ref="B27:D27"/>
    <mergeCell ref="B32:D32"/>
    <mergeCell ref="C52:D52"/>
    <mergeCell ref="C40:D40"/>
    <mergeCell ref="C41:D41"/>
    <mergeCell ref="C43:D43"/>
    <mergeCell ref="C44:D44"/>
    <mergeCell ref="C45:D45"/>
    <mergeCell ref="C46:D46"/>
    <mergeCell ref="B50:D50"/>
    <mergeCell ref="B42:D42"/>
    <mergeCell ref="B47:D47"/>
    <mergeCell ref="B39:D39"/>
    <mergeCell ref="C33:D33"/>
    <mergeCell ref="C34:D34"/>
    <mergeCell ref="C35:D35"/>
    <mergeCell ref="C37:D37"/>
    <mergeCell ref="C38:D38"/>
    <mergeCell ref="C18:D18"/>
    <mergeCell ref="C22:D22"/>
    <mergeCell ref="C23:D23"/>
    <mergeCell ref="C29:D29"/>
    <mergeCell ref="C24:D24"/>
    <mergeCell ref="A6:K6"/>
    <mergeCell ref="E8:J8"/>
    <mergeCell ref="E9:E10"/>
    <mergeCell ref="F9:G9"/>
    <mergeCell ref="H9:H10"/>
    <mergeCell ref="J9:J10"/>
    <mergeCell ref="A7:K7"/>
    <mergeCell ref="K9:K10"/>
  </mergeCells>
  <printOptions horizontalCentered="1"/>
  <pageMargins left="0.19685039370078741" right="0.19685039370078741" top="0.39370078740157483" bottom="0.39370078740157483" header="0.31496062992125984" footer="0"/>
  <pageSetup paperSize="9" scale="6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Deis</dc:creator>
  <cp:lastModifiedBy>Пользователь Windows</cp:lastModifiedBy>
  <cp:lastPrinted>2020-12-29T05:49:37Z</cp:lastPrinted>
  <dcterms:created xsi:type="dcterms:W3CDTF">2018-01-10T03:40:36Z</dcterms:created>
  <dcterms:modified xsi:type="dcterms:W3CDTF">2020-12-29T05:49:38Z</dcterms:modified>
</cp:coreProperties>
</file>